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1835"/>
  </bookViews>
  <sheets>
    <sheet name="приложение 9" sheetId="1" r:id="rId1"/>
  </sheets>
  <externalReferences>
    <externalReference r:id="rId2"/>
  </externalReferences>
  <calcPr calcId="144525" iterate="1"/>
</workbook>
</file>

<file path=xl/calcChain.xml><?xml version="1.0" encoding="utf-8"?>
<calcChain xmlns="http://schemas.openxmlformats.org/spreadsheetml/2006/main">
  <c r="E45" i="1" l="1"/>
  <c r="E44" i="1"/>
  <c r="E43" i="1" s="1"/>
  <c r="E42" i="1"/>
  <c r="E41" i="1"/>
  <c r="E40" i="1"/>
  <c r="E39" i="1"/>
  <c r="E38" i="1"/>
  <c r="E37" i="1"/>
  <c r="E36" i="1" s="1"/>
  <c r="E35" i="1"/>
  <c r="E34" i="1"/>
  <c r="E33" i="1"/>
  <c r="E32" i="1"/>
  <c r="E31" i="1"/>
  <c r="E29" i="1" s="1"/>
  <c r="E30" i="1"/>
  <c r="E28" i="1"/>
  <c r="E27" i="1"/>
  <c r="E25" i="1"/>
  <c r="E24" i="1"/>
  <c r="E23" i="1"/>
  <c r="E21" i="1"/>
  <c r="E20" i="1"/>
  <c r="E19" i="1" s="1"/>
  <c r="E18" i="1"/>
  <c r="E17" i="1" s="1"/>
  <c r="E16" i="1"/>
  <c r="E15" i="1"/>
  <c r="E14" i="1"/>
  <c r="E13" i="1"/>
  <c r="E12" i="1"/>
  <c r="E11" i="1"/>
  <c r="E10" i="1"/>
  <c r="E22" i="1" l="1"/>
  <c r="E9" i="1"/>
  <c r="E26" i="1"/>
  <c r="E46" i="1" s="1"/>
  <c r="E48" i="1" s="1"/>
</calcChain>
</file>

<file path=xl/sharedStrings.xml><?xml version="1.0" encoding="utf-8"?>
<sst xmlns="http://schemas.openxmlformats.org/spreadsheetml/2006/main" count="44" uniqueCount="44">
  <si>
    <t>Наименование</t>
  </si>
  <si>
    <t>Р</t>
  </si>
  <si>
    <t>ПР</t>
  </si>
  <si>
    <t>Утвержденная бюджетная роспись расходов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</si>
  <si>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</si>
  <si>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</si>
  <si>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</si>
  <si>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</si>
  <si>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</si>
  <si>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</si>
  <si>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</si>
  <si>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</si>
  <si>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</si>
  <si>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</si>
  <si>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</si>
  <si>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</si>
  <si>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</si>
  <si>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</si>
  <si>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</si>
  <si>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</si>
  <si>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</si>
  <si>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</si>
  <si>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</si>
  <si>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</si>
  <si>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</si>
  <si>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</si>
  <si>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</si>
  <si>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</si>
  <si>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</si>
  <si>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</si>
  <si>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</si>
  <si>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</si>
  <si>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</si>
  <si>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</si>
  <si>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</si>
  <si>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</si>
  <si>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</si>
  <si>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</si>
  <si>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</si>
  <si>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</si>
  <si>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</si>
  <si>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Итого</t>
  </si>
  <si>
    <t>тыс.рублей</t>
  </si>
  <si>
    <t xml:space="preserve">РАСПРЕДЕЛЕНИЕ
бюджетных ассигнований по разделам, подразделам  классификации расходов местного бюджета на 2025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</si>
</sst>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;[Red]\-000;&quot;&quot;"/>
    <numFmt numFmtId="165" formatCode="00;[Red]\-00;&quot;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4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2" fillId="0" borderId="0" xfId="1"/>
    <xf numFmtId="164" fontId="3" fillId="0" borderId="1" xfId="2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2" applyNumberFormat="1" applyFont="1" applyFill="1" applyBorder="1" applyAlignment="1" applyProtection="1">
      <alignment horizontal="right" vertical="center" wrapText="1"/>
      <protection hidden="1"/>
    </xf>
    <xf numFmtId="0" fontId="3" fillId="0" borderId="1" xfId="1" applyFont="1" applyFill="1" applyBorder="1"/>
    <xf numFmtId="4" fontId="3" fillId="0" borderId="1" xfId="1" applyNumberFormat="1" applyFont="1" applyFill="1" applyBorder="1" applyAlignment="1">
      <alignment horizontal="right" vertical="center"/>
    </xf>
    <xf numFmtId="4" fontId="2" fillId="0" borderId="0" xfId="1" applyNumberFormat="1"/>
    <xf numFmtId="164" fontId="4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" xfId="1" applyFont="1" applyFill="1" applyBorder="1"/>
    <xf numFmtId="4" fontId="5" fillId="0" borderId="1" xfId="1" applyNumberFormat="1" applyFont="1" applyFill="1" applyBorder="1" applyAlignment="1">
      <alignment horizontal="right" vertical="center"/>
    </xf>
    <xf numFmtId="0" fontId="9" fillId="0" borderId="0" xfId="1" applyFont="1" applyAlignment="1">
      <alignment horizontal="center" wrapText="1"/>
    </xf>
    <xf numFmtId="0" fontId="9" fillId="0" borderId="0" xfId="1" applyFont="1" applyAlignment="1">
      <alignment horizontal="center"/>
    </xf>
  </cellXfs>
  <cellStyles count="68">
    <cellStyle name="Обычный" xfId="0" builtinId="0"/>
    <cellStyle name="Обычный 10" xfId="3"/>
    <cellStyle name="Обычный 11" xfId="4"/>
    <cellStyle name="Обычный 11 2" xfId="5"/>
    <cellStyle name="Обычный 12" xfId="6"/>
    <cellStyle name="Обычный 13" xfId="7"/>
    <cellStyle name="Обычный 14" xfId="8"/>
    <cellStyle name="Обычный 15" xfId="1"/>
    <cellStyle name="Обычный 2" xfId="9"/>
    <cellStyle name="Обычный 2 10" xfId="2"/>
    <cellStyle name="Обычный 2 10 2" xfId="10"/>
    <cellStyle name="Обычный 2 10 3" xfId="11"/>
    <cellStyle name="Обычный 2 10_Копия Xl0000019" xfId="12"/>
    <cellStyle name="Обычный 2 11" xfId="13"/>
    <cellStyle name="Обычный 2 11 2" xfId="14"/>
    <cellStyle name="Обычный 2 11_Копия Xl0000019" xfId="15"/>
    <cellStyle name="Обычный 2 12" xfId="16"/>
    <cellStyle name="Обычный 2 12 2" xfId="17"/>
    <cellStyle name="Обычный 2 12_Копия Xl0000019" xfId="18"/>
    <cellStyle name="Обычный 2 13" xfId="19"/>
    <cellStyle name="Обычный 2 13 2" xfId="20"/>
    <cellStyle name="Обычный 2 13_Копия Xl0000019" xfId="21"/>
    <cellStyle name="Обычный 2 14" xfId="22"/>
    <cellStyle name="Обычный 2 14 2" xfId="23"/>
    <cellStyle name="Обычный 2 14_Копия Xl0000019" xfId="24"/>
    <cellStyle name="Обычный 2 15" xfId="25"/>
    <cellStyle name="Обычный 2 16" xfId="26"/>
    <cellStyle name="Обычный 2 17" xfId="27"/>
    <cellStyle name="Обычный 2 17 2" xfId="28"/>
    <cellStyle name="Обычный 2 17 3" xfId="29"/>
    <cellStyle name="Обычный 2 17 4" xfId="30"/>
    <cellStyle name="Обычный 2 17 5" xfId="31"/>
    <cellStyle name="Обычный 2 17 6" xfId="32"/>
    <cellStyle name="Обычный 2 18" xfId="33"/>
    <cellStyle name="Обычный 2 18 2" xfId="34"/>
    <cellStyle name="Обычный 2 18 3" xfId="35"/>
    <cellStyle name="Обычный 2 18 4" xfId="36"/>
    <cellStyle name="Обычный 2 18 5" xfId="37"/>
    <cellStyle name="Обычный 2 18 6" xfId="38"/>
    <cellStyle name="Обычный 2 18 7" xfId="39"/>
    <cellStyle name="Обычный 2 2" xfId="40"/>
    <cellStyle name="Обычный 2 2 2" xfId="41"/>
    <cellStyle name="Обычный 2 2 3" xfId="42"/>
    <cellStyle name="Обычный 2 2_Копия Xl0000019" xfId="43"/>
    <cellStyle name="Обычный 2 3" xfId="44"/>
    <cellStyle name="Обычный 2 4" xfId="45"/>
    <cellStyle name="Обычный 2 5" xfId="46"/>
    <cellStyle name="Обычный 2 5 2" xfId="47"/>
    <cellStyle name="Обычный 2 5_Копия Xl0000019" xfId="48"/>
    <cellStyle name="Обычный 2 6" xfId="49"/>
    <cellStyle name="Обычный 2 6 2" xfId="50"/>
    <cellStyle name="Обычный 2 6_Копия Xl0000019" xfId="51"/>
    <cellStyle name="Обычный 2 7" xfId="52"/>
    <cellStyle name="Обычный 2 7 2" xfId="53"/>
    <cellStyle name="Обычный 2 7_Копия Xl0000019" xfId="54"/>
    <cellStyle name="Обычный 2 8" xfId="55"/>
    <cellStyle name="Обычный 2 8 2" xfId="56"/>
    <cellStyle name="Обычный 2 8_Копия Xl0000019" xfId="57"/>
    <cellStyle name="Обычный 2 9" xfId="58"/>
    <cellStyle name="Обычный 2 9 2" xfId="59"/>
    <cellStyle name="Обычный 2 9_Копия Xl0000019" xfId="60"/>
    <cellStyle name="Обычный 3" xfId="61"/>
    <cellStyle name="Обычный 4" xfId="62"/>
    <cellStyle name="Обычный 5" xfId="63"/>
    <cellStyle name="Обычный 6" xfId="64"/>
    <cellStyle name="Обычный 7" xfId="65"/>
    <cellStyle name="Обычный 8" xfId="66"/>
    <cellStyle name="Обычный 9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\&#1082;%20&#1073;&#1102;&#1076;&#1078;&#1077;&#1090;&#1091;%20&#1088;&#1072;&#1089;&#1095;&#1077;&#1090;&#1099;\&#1082;%20&#1073;&#1102;&#1076;&#1078;&#1077;&#1090;&#1091;%202025-2027\&#1087;&#1088;&#1086;&#1077;&#1082;&#1090;\&#1087;&#1077;&#1088;&#1074;&#1086;&#1085;&#1072;&#1095;&#1072;&#1083;&#1100;&#1085;&#1072;&#1103;%20&#1088;&#1086;&#1089;&#1087;&#1080;&#1089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_3"/>
      <sheetName val="ведомств25"/>
      <sheetName val="прогр25"/>
      <sheetName val="ведомств26-27"/>
      <sheetName val="прогр26-27"/>
      <sheetName val="РПР25"/>
      <sheetName val="РПР26-27"/>
      <sheetName val="краевые"/>
      <sheetName val="ВУС"/>
      <sheetName val="АНМО"/>
      <sheetName val="МФЦ"/>
      <sheetName val="МЦ"/>
      <sheetName val="спортшкола"/>
      <sheetName val="коммунсервис"/>
      <sheetName val="ЕДДС"/>
      <sheetName val="ДК Жур-010"/>
      <sheetName val="ДК Кит-011"/>
      <sheetName val="ДК Нов-012"/>
      <sheetName val="ДК Пад-013"/>
      <sheetName val="ДК Чер-014"/>
      <sheetName val="ДК Щел-015"/>
      <sheetName val="ДК Дол"/>
      <sheetName val="ДК Н Маяк"/>
      <sheetName val="музей"/>
      <sheetName val="биб-ка"/>
      <sheetName val="ДШИ"/>
      <sheetName val="ЦК"/>
      <sheetName val="МРОТ"/>
      <sheetName val="ЦООО"/>
      <sheetName val="Дс1"/>
      <sheetName val="СШ1"/>
      <sheetName val="СШ3"/>
      <sheetName val="патриот"/>
      <sheetName val="ДДТ"/>
      <sheetName val="ДЮКПФ"/>
      <sheetName val="МОЦ"/>
      <sheetName val="ЦБ"/>
      <sheetName val="ИП"/>
      <sheetName val="образ"/>
      <sheetName val="ведомств25 (2)"/>
      <sheetName val="прогр25 (2)"/>
      <sheetName val="ведомств26-27 (2)"/>
      <sheetName val="прогр26-27 (2)"/>
      <sheetName val="РПР25 (2)"/>
      <sheetName val="РПР26-27 (2)"/>
    </sheetNames>
    <sheetDataSet>
      <sheetData sheetId="0"/>
      <sheetData sheetId="1">
        <row r="8">
          <cell r="I8">
            <v>2630.44</v>
          </cell>
        </row>
        <row r="21">
          <cell r="I21">
            <v>130</v>
          </cell>
        </row>
        <row r="28">
          <cell r="I28">
            <v>2643.873</v>
          </cell>
        </row>
        <row r="36">
          <cell r="I36">
            <v>51402.57</v>
          </cell>
        </row>
        <row r="77">
          <cell r="I77">
            <v>7.61</v>
          </cell>
        </row>
        <row r="83">
          <cell r="I83">
            <v>2061.34</v>
          </cell>
        </row>
        <row r="88">
          <cell r="I88">
            <v>39051.050000000003</v>
          </cell>
        </row>
        <row r="148">
          <cell r="I148">
            <v>10084.859999999999</v>
          </cell>
        </row>
        <row r="183">
          <cell r="I183">
            <v>450</v>
          </cell>
        </row>
        <row r="206">
          <cell r="I206">
            <v>157.63999999999999</v>
          </cell>
        </row>
        <row r="214">
          <cell r="I214">
            <v>905</v>
          </cell>
        </row>
        <row r="228">
          <cell r="I228">
            <v>193.33</v>
          </cell>
        </row>
        <row r="235">
          <cell r="I235">
            <v>310</v>
          </cell>
        </row>
        <row r="241">
          <cell r="I241">
            <v>110</v>
          </cell>
        </row>
        <row r="247">
          <cell r="I247">
            <v>1399.14</v>
          </cell>
        </row>
        <row r="258">
          <cell r="I258">
            <v>2019.56</v>
          </cell>
        </row>
        <row r="265">
          <cell r="I265">
            <v>948.88</v>
          </cell>
        </row>
        <row r="272">
          <cell r="I272">
            <v>12855.26</v>
          </cell>
        </row>
        <row r="280">
          <cell r="I280">
            <v>5540.42</v>
          </cell>
        </row>
        <row r="301">
          <cell r="I301">
            <v>13331.380000000001</v>
          </cell>
        </row>
        <row r="315">
          <cell r="I315">
            <v>63614.42</v>
          </cell>
        </row>
        <row r="331">
          <cell r="I331">
            <v>182542.54</v>
          </cell>
        </row>
        <row r="360">
          <cell r="I360">
            <v>284703.27299999999</v>
          </cell>
        </row>
        <row r="410">
          <cell r="I410">
            <v>36962.030000000006</v>
          </cell>
        </row>
        <row r="435">
          <cell r="I435">
            <v>26321.119999999999</v>
          </cell>
        </row>
        <row r="479">
          <cell r="I479">
            <v>5062.09</v>
          </cell>
        </row>
        <row r="492">
          <cell r="I492">
            <v>76.959999999999994</v>
          </cell>
        </row>
        <row r="503">
          <cell r="I503">
            <v>16311.760000000002</v>
          </cell>
        </row>
        <row r="518">
          <cell r="I518">
            <v>96169.8</v>
          </cell>
        </row>
        <row r="578">
          <cell r="I578">
            <v>17230.09</v>
          </cell>
        </row>
        <row r="597">
          <cell r="I597">
            <v>67419.382999999987</v>
          </cell>
        </row>
        <row r="647">
          <cell r="I647">
            <v>38259.9</v>
          </cell>
        </row>
        <row r="659">
          <cell r="I659">
            <v>14973.810000000001</v>
          </cell>
        </row>
        <row r="669">
          <cell r="I669">
            <v>6395.24</v>
          </cell>
        </row>
        <row r="682">
          <cell r="I682">
            <v>90.08</v>
          </cell>
        </row>
        <row r="695">
          <cell r="I695">
            <v>321.14999999999998</v>
          </cell>
        </row>
        <row r="702">
          <cell r="I702">
            <v>8188.21</v>
          </cell>
        </row>
        <row r="717">
          <cell r="I717">
            <v>2059.9</v>
          </cell>
        </row>
        <row r="733">
          <cell r="I733">
            <v>2599.86</v>
          </cell>
        </row>
        <row r="748">
          <cell r="I748">
            <v>4617.03</v>
          </cell>
        </row>
        <row r="761">
          <cell r="I761">
            <v>226.60000000000002</v>
          </cell>
        </row>
        <row r="776">
          <cell r="I776">
            <v>160.58000000000001</v>
          </cell>
        </row>
        <row r="783">
          <cell r="I783">
            <v>38.86</v>
          </cell>
        </row>
        <row r="790">
          <cell r="I790">
            <v>468</v>
          </cell>
        </row>
        <row r="805">
          <cell r="I805">
            <v>593.51</v>
          </cell>
        </row>
        <row r="823">
          <cell r="I823">
            <v>5457.0800000000008</v>
          </cell>
        </row>
        <row r="836">
          <cell r="I836">
            <v>382.27000000000004</v>
          </cell>
        </row>
        <row r="849">
          <cell r="I849">
            <v>321.14999999999998</v>
          </cell>
        </row>
        <row r="856">
          <cell r="I856">
            <v>1296.9099999999999</v>
          </cell>
        </row>
        <row r="869">
          <cell r="I869">
            <v>6486.4</v>
          </cell>
        </row>
        <row r="897">
          <cell r="I897">
            <v>4031.4100000000003</v>
          </cell>
        </row>
        <row r="910">
          <cell r="I910">
            <v>111.37</v>
          </cell>
        </row>
        <row r="923">
          <cell r="I923">
            <v>160.58000000000001</v>
          </cell>
        </row>
        <row r="930">
          <cell r="I930">
            <v>50</v>
          </cell>
        </row>
        <row r="937">
          <cell r="I937">
            <v>947.57</v>
          </cell>
        </row>
        <row r="950">
          <cell r="I950">
            <v>931.62999999999988</v>
          </cell>
        </row>
        <row r="966">
          <cell r="I966">
            <v>3753.55</v>
          </cell>
        </row>
        <row r="979">
          <cell r="I979">
            <v>121.68</v>
          </cell>
        </row>
        <row r="992">
          <cell r="I992">
            <v>80.290000000000006</v>
          </cell>
        </row>
        <row r="999">
          <cell r="I999">
            <v>767.3</v>
          </cell>
        </row>
        <row r="1014">
          <cell r="I1014">
            <v>3524.66</v>
          </cell>
        </row>
        <row r="1038">
          <cell r="I1038">
            <v>4070.29</v>
          </cell>
        </row>
        <row r="1051">
          <cell r="I1051">
            <v>60.460000000000008</v>
          </cell>
        </row>
        <row r="1064">
          <cell r="I1064">
            <v>80.290000000000006</v>
          </cell>
        </row>
        <row r="1071">
          <cell r="I1071">
            <v>50</v>
          </cell>
        </row>
        <row r="1078">
          <cell r="I1078">
            <v>953.1400000000001</v>
          </cell>
        </row>
        <row r="1093">
          <cell r="I1093">
            <v>1170.5999999999999</v>
          </cell>
        </row>
        <row r="1109">
          <cell r="I1109">
            <v>6009.07</v>
          </cell>
        </row>
        <row r="1122">
          <cell r="I1122">
            <v>134.24</v>
          </cell>
        </row>
        <row r="1134">
          <cell r="I1134">
            <v>321.14999999999998</v>
          </cell>
        </row>
        <row r="1141">
          <cell r="I1141">
            <v>5075.9800000000005</v>
          </cell>
        </row>
        <row r="1154">
          <cell r="I1154">
            <v>7336.130000000001</v>
          </cell>
        </row>
        <row r="1180">
          <cell r="I1180">
            <v>3992.7800000000007</v>
          </cell>
        </row>
        <row r="1193">
          <cell r="I1193">
            <v>88.32</v>
          </cell>
        </row>
        <row r="1206">
          <cell r="I1206">
            <v>160.58000000000001</v>
          </cell>
        </row>
        <row r="1213">
          <cell r="I1213">
            <v>449.85</v>
          </cell>
        </row>
        <row r="1222">
          <cell r="I1222">
            <v>656.9899999999999</v>
          </cell>
        </row>
        <row r="1238">
          <cell r="I1238">
            <v>1080672.2689999999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9"/>
  <sheetViews>
    <sheetView tabSelected="1" zoomScaleNormal="100" workbookViewId="0">
      <selection activeCell="B2" sqref="B2:E5"/>
    </sheetView>
  </sheetViews>
  <sheetFormatPr defaultRowHeight="12.75" x14ac:dyDescent="0.2"/>
  <cols>
    <col min="1" max="1" width="9.140625" style="2"/>
    <col min="2" max="2" width="40.42578125" style="2" customWidth="1"/>
    <col min="3" max="3" width="7.140625" style="2" customWidth="1"/>
    <col min="4" max="4" width="8" style="2" customWidth="1"/>
    <col min="5" max="5" width="16.85546875" style="2" customWidth="1"/>
    <col min="6" max="6" width="9.140625" style="2"/>
    <col min="7" max="7" width="23.42578125" style="2" customWidth="1"/>
    <col min="8" max="16384" width="9.140625" style="2"/>
  </cols>
  <sheetData>
    <row r="2" spans="2:7" x14ac:dyDescent="0.2">
      <c r="B2" s="12" t="s">
        <v>43</v>
      </c>
      <c r="C2" s="13"/>
      <c r="D2" s="13"/>
      <c r="E2" s="13"/>
    </row>
    <row r="3" spans="2:7" ht="28.5" customHeight="1" x14ac:dyDescent="0.2">
      <c r="B3" s="13"/>
      <c r="C3" s="13"/>
      <c r="D3" s="13"/>
      <c r="E3" s="13"/>
    </row>
    <row r="4" spans="2:7" ht="30.75" customHeight="1" x14ac:dyDescent="0.2">
      <c r="B4" s="13"/>
      <c r="C4" s="13"/>
      <c r="D4" s="13"/>
      <c r="E4" s="13"/>
    </row>
    <row r="5" spans="2:7" x14ac:dyDescent="0.2">
      <c r="B5" s="13"/>
      <c r="C5" s="13"/>
      <c r="D5" s="13"/>
      <c r="E5" s="13"/>
    </row>
    <row r="7" spans="2:7" x14ac:dyDescent="0.2">
      <c r="E7" s="2" t="s">
        <v>42</v>
      </c>
    </row>
    <row r="8" spans="2:7" ht="38.25" x14ac:dyDescent="0.2">
      <c r="B8" s="1" t="s">
        <v>0</v>
      </c>
      <c r="C8" s="1" t="s">
        <v>1</v>
      </c>
      <c r="D8" s="1" t="s">
        <v>2</v>
      </c>
      <c r="E8" s="1" t="s">
        <v>3</v>
      </c>
    </row>
    <row r="9" spans="2:7" x14ac:dyDescent="0.2">
      <c r="B9" s="3" t="s">
        <v>4</v>
      </c>
      <c r="C9" s="4">
        <v>1</v>
      </c>
      <c r="D9" s="5"/>
      <c r="E9" s="6">
        <f>SUM(E10:E16)</f>
        <v>222631.39300000001</v>
      </c>
    </row>
    <row r="10" spans="2:7" ht="38.25" x14ac:dyDescent="0.2">
      <c r="B10" s="3" t="s">
        <v>5</v>
      </c>
      <c r="C10" s="4">
        <v>1</v>
      </c>
      <c r="D10" s="4">
        <v>2</v>
      </c>
      <c r="E10" s="6">
        <f>[1]ведомств25!I28</f>
        <v>2643.873</v>
      </c>
      <c r="G10" s="7"/>
    </row>
    <row r="11" spans="2:7" ht="51" x14ac:dyDescent="0.2">
      <c r="B11" s="3" t="s">
        <v>6</v>
      </c>
      <c r="C11" s="4">
        <v>1</v>
      </c>
      <c r="D11" s="4">
        <v>3</v>
      </c>
      <c r="E11" s="6">
        <f>[1]ведомств25!I8</f>
        <v>2630.44</v>
      </c>
    </row>
    <row r="12" spans="2:7" ht="51" x14ac:dyDescent="0.2">
      <c r="B12" s="3" t="s">
        <v>7</v>
      </c>
      <c r="C12" s="4">
        <v>1</v>
      </c>
      <c r="D12" s="4">
        <v>4</v>
      </c>
      <c r="E12" s="6">
        <f>[1]ведомств25!I36+[1]ведомств25!I669+[1]ведомств25!I748+[1]ведомств25!I823+[1]ведомств25!I897+[1]ведомств25!I966+[1]ведомств25!I1038+[1]ведомств25!I1109+[1]ведомств25!I1180</f>
        <v>89729.01999999999</v>
      </c>
    </row>
    <row r="13" spans="2:7" x14ac:dyDescent="0.2">
      <c r="B13" s="3" t="s">
        <v>8</v>
      </c>
      <c r="C13" s="4">
        <v>1</v>
      </c>
      <c r="D13" s="4">
        <v>5</v>
      </c>
      <c r="E13" s="6">
        <f>[1]ведомств25!I77</f>
        <v>7.61</v>
      </c>
    </row>
    <row r="14" spans="2:7" ht="38.25" x14ac:dyDescent="0.2">
      <c r="B14" s="3" t="s">
        <v>9</v>
      </c>
      <c r="C14" s="4">
        <v>1</v>
      </c>
      <c r="D14" s="4">
        <v>6</v>
      </c>
      <c r="E14" s="6">
        <f>[1]ведомств25!I301+[1]ведомств25!I733</f>
        <v>15931.240000000002</v>
      </c>
    </row>
    <row r="15" spans="2:7" x14ac:dyDescent="0.2">
      <c r="B15" s="8" t="s">
        <v>10</v>
      </c>
      <c r="C15" s="4">
        <v>1</v>
      </c>
      <c r="D15" s="4">
        <v>7</v>
      </c>
      <c r="E15" s="6">
        <f>[1]ведомств25!I83</f>
        <v>2061.34</v>
      </c>
    </row>
    <row r="16" spans="2:7" x14ac:dyDescent="0.2">
      <c r="B16" s="3" t="s">
        <v>11</v>
      </c>
      <c r="C16" s="4">
        <v>1</v>
      </c>
      <c r="D16" s="4">
        <v>13</v>
      </c>
      <c r="E16" s="6">
        <f>[1]ведомств25!I21+[1]ведомств25!I88+[1]ведомств25!I280+[1]ведомств25!I315+[1]ведомств25!I492+[1]ведомств25!I682+[1]ведомств25!I761+[1]ведомств25!I836+[1]ведомств25!I910+[1]ведомств25!I979+[1]ведомств25!I1051+[1]ведомств25!I1122+[1]ведомств25!I1193</f>
        <v>109627.87000000002</v>
      </c>
    </row>
    <row r="17" spans="2:5" x14ac:dyDescent="0.2">
      <c r="B17" s="3" t="s">
        <v>12</v>
      </c>
      <c r="C17" s="4">
        <v>2</v>
      </c>
      <c r="D17" s="4">
        <v>0</v>
      </c>
      <c r="E17" s="6">
        <f>E18</f>
        <v>1605.77</v>
      </c>
    </row>
    <row r="18" spans="2:5" x14ac:dyDescent="0.2">
      <c r="B18" s="3" t="s">
        <v>13</v>
      </c>
      <c r="C18" s="4">
        <v>2</v>
      </c>
      <c r="D18" s="4">
        <v>3</v>
      </c>
      <c r="E18" s="6">
        <f>[1]ведомств25!I695+[1]ведомств25!I776+[1]ведомств25!I849+[1]ведомств25!I923+[1]ведомств25!I992+[1]ведомств25!I1064+[1]ведомств25!I1134+[1]ведомств25!I1206</f>
        <v>1605.77</v>
      </c>
    </row>
    <row r="19" spans="2:5" ht="25.5" x14ac:dyDescent="0.2">
      <c r="B19" s="3" t="s">
        <v>14</v>
      </c>
      <c r="C19" s="4">
        <v>3</v>
      </c>
      <c r="D19" s="4">
        <v>0</v>
      </c>
      <c r="E19" s="6">
        <f>E20+E21</f>
        <v>10673.72</v>
      </c>
    </row>
    <row r="20" spans="2:5" ht="51" x14ac:dyDescent="0.2">
      <c r="B20" s="3" t="s">
        <v>15</v>
      </c>
      <c r="C20" s="4">
        <v>3</v>
      </c>
      <c r="D20" s="4">
        <v>10</v>
      </c>
      <c r="E20" s="6">
        <f>[1]ведомств25!I148+[1]ведомств25!I783</f>
        <v>10123.719999999999</v>
      </c>
    </row>
    <row r="21" spans="2:5" ht="38.25" x14ac:dyDescent="0.2">
      <c r="B21" s="3" t="s">
        <v>16</v>
      </c>
      <c r="C21" s="4">
        <v>3</v>
      </c>
      <c r="D21" s="4">
        <v>14</v>
      </c>
      <c r="E21" s="6">
        <f>[1]ведомств25!I183+[1]ведомств25!I930+[1]ведомств25!I1071</f>
        <v>550</v>
      </c>
    </row>
    <row r="22" spans="2:5" x14ac:dyDescent="0.2">
      <c r="B22" s="3" t="s">
        <v>17</v>
      </c>
      <c r="C22" s="4">
        <v>4</v>
      </c>
      <c r="D22" s="4">
        <v>0</v>
      </c>
      <c r="E22" s="6">
        <f>E23+E24+E25</f>
        <v>19209.599999999995</v>
      </c>
    </row>
    <row r="23" spans="2:5" x14ac:dyDescent="0.2">
      <c r="B23" s="3" t="s">
        <v>18</v>
      </c>
      <c r="C23" s="4">
        <v>4</v>
      </c>
      <c r="D23" s="4">
        <v>5</v>
      </c>
      <c r="E23" s="6">
        <f>[1]ведомств25!I206</f>
        <v>157.63999999999999</v>
      </c>
    </row>
    <row r="24" spans="2:5" x14ac:dyDescent="0.2">
      <c r="B24" s="3" t="s">
        <v>19</v>
      </c>
      <c r="C24" s="4">
        <v>4</v>
      </c>
      <c r="D24" s="4">
        <v>9</v>
      </c>
      <c r="E24" s="6">
        <f>[1]ведомств25!I702+[1]ведомств25!I790+[1]ведомств25!I856+[1]ведомств25!I937+[1]ведомств25!I999+[1]ведомств25!I1078+[1]ведомств25!I1141+[1]ведомств25!I1213</f>
        <v>18146.959999999995</v>
      </c>
    </row>
    <row r="25" spans="2:5" ht="25.5" x14ac:dyDescent="0.2">
      <c r="B25" s="3" t="s">
        <v>20</v>
      </c>
      <c r="C25" s="4">
        <v>4</v>
      </c>
      <c r="D25" s="4">
        <v>12</v>
      </c>
      <c r="E25" s="6">
        <f>[1]ведомств25!I214</f>
        <v>905</v>
      </c>
    </row>
    <row r="26" spans="2:5" x14ac:dyDescent="0.2">
      <c r="B26" s="3" t="s">
        <v>21</v>
      </c>
      <c r="C26" s="4">
        <v>5</v>
      </c>
      <c r="D26" s="5"/>
      <c r="E26" s="6">
        <f>E27+E28</f>
        <v>22953.150000000005</v>
      </c>
    </row>
    <row r="27" spans="2:5" x14ac:dyDescent="0.2">
      <c r="B27" s="3" t="s">
        <v>22</v>
      </c>
      <c r="C27" s="4">
        <v>5</v>
      </c>
      <c r="D27" s="4">
        <v>3</v>
      </c>
      <c r="E27" s="6">
        <f>[1]ведомств25!I717+[1]ведомств25!I805+[1]ведомств25!I869+[1]ведомств25!I950+[1]ведомств25!I1014+[1]ведомств25!I1093+[1]ведомств25!I1154+[1]ведомств25!I1222</f>
        <v>22759.820000000003</v>
      </c>
    </row>
    <row r="28" spans="2:5" ht="25.5" x14ac:dyDescent="0.2">
      <c r="B28" s="3" t="s">
        <v>23</v>
      </c>
      <c r="C28" s="4">
        <v>5</v>
      </c>
      <c r="D28" s="4">
        <v>5</v>
      </c>
      <c r="E28" s="6">
        <f>[1]ведомств25!I228</f>
        <v>193.33</v>
      </c>
    </row>
    <row r="29" spans="2:5" x14ac:dyDescent="0.2">
      <c r="B29" s="3" t="s">
        <v>24</v>
      </c>
      <c r="C29" s="4">
        <v>7</v>
      </c>
      <c r="D29" s="5"/>
      <c r="E29" s="6">
        <f>E30+E31+E32+E34+E35+E33</f>
        <v>548659.86300000001</v>
      </c>
    </row>
    <row r="30" spans="2:5" x14ac:dyDescent="0.2">
      <c r="B30" s="3" t="s">
        <v>25</v>
      </c>
      <c r="C30" s="4">
        <v>7</v>
      </c>
      <c r="D30" s="4">
        <v>1</v>
      </c>
      <c r="E30" s="6">
        <f>[1]ведомств25!I331</f>
        <v>182542.54</v>
      </c>
    </row>
    <row r="31" spans="2:5" x14ac:dyDescent="0.2">
      <c r="B31" s="3" t="s">
        <v>26</v>
      </c>
      <c r="C31" s="4">
        <v>7</v>
      </c>
      <c r="D31" s="4">
        <v>2</v>
      </c>
      <c r="E31" s="6">
        <f>[1]ведомств25!I360</f>
        <v>284703.27299999999</v>
      </c>
    </row>
    <row r="32" spans="2:5" x14ac:dyDescent="0.2">
      <c r="B32" s="3" t="s">
        <v>27</v>
      </c>
      <c r="C32" s="4">
        <v>7</v>
      </c>
      <c r="D32" s="4">
        <v>3</v>
      </c>
      <c r="E32" s="6">
        <f>[1]ведомств25!I235+[1]ведомств25!I410+[1]ведомств25!I503</f>
        <v>53583.790000000008</v>
      </c>
    </row>
    <row r="33" spans="2:5" ht="25.5" x14ac:dyDescent="0.2">
      <c r="B33" s="9" t="s">
        <v>28</v>
      </c>
      <c r="C33" s="4">
        <v>7</v>
      </c>
      <c r="D33" s="4">
        <v>5</v>
      </c>
      <c r="E33" s="6">
        <f>[1]ведомств25!I241</f>
        <v>110</v>
      </c>
    </row>
    <row r="34" spans="2:5" x14ac:dyDescent="0.2">
      <c r="B34" s="3" t="s">
        <v>29</v>
      </c>
      <c r="C34" s="4">
        <v>7</v>
      </c>
      <c r="D34" s="4">
        <v>7</v>
      </c>
      <c r="E34" s="6">
        <f>[1]ведомств25!I247</f>
        <v>1399.14</v>
      </c>
    </row>
    <row r="35" spans="2:5" x14ac:dyDescent="0.2">
      <c r="B35" s="3" t="s">
        <v>30</v>
      </c>
      <c r="C35" s="4">
        <v>7</v>
      </c>
      <c r="D35" s="4">
        <v>9</v>
      </c>
      <c r="E35" s="6">
        <f>[1]ведомств25!I435</f>
        <v>26321.119999999999</v>
      </c>
    </row>
    <row r="36" spans="2:5" x14ac:dyDescent="0.2">
      <c r="B36" s="3" t="s">
        <v>31</v>
      </c>
      <c r="C36" s="4">
        <v>8</v>
      </c>
      <c r="D36" s="5"/>
      <c r="E36" s="6">
        <f>E37+E38</f>
        <v>113399.89</v>
      </c>
    </row>
    <row r="37" spans="2:5" x14ac:dyDescent="0.2">
      <c r="B37" s="3" t="s">
        <v>32</v>
      </c>
      <c r="C37" s="4">
        <v>8</v>
      </c>
      <c r="D37" s="4">
        <v>1</v>
      </c>
      <c r="E37" s="6">
        <f>[1]ведомств25!I518</f>
        <v>96169.8</v>
      </c>
    </row>
    <row r="38" spans="2:5" ht="25.5" x14ac:dyDescent="0.2">
      <c r="B38" s="3" t="s">
        <v>33</v>
      </c>
      <c r="C38" s="4">
        <v>8</v>
      </c>
      <c r="D38" s="4">
        <v>4</v>
      </c>
      <c r="E38" s="6">
        <f>[1]ведомств25!I578</f>
        <v>17230.09</v>
      </c>
    </row>
    <row r="39" spans="2:5" x14ac:dyDescent="0.2">
      <c r="B39" s="3" t="s">
        <v>34</v>
      </c>
      <c r="C39" s="4">
        <v>10</v>
      </c>
      <c r="D39" s="5"/>
      <c r="E39" s="6">
        <f>E40+E41+E42</f>
        <v>127734.74299999999</v>
      </c>
    </row>
    <row r="40" spans="2:5" x14ac:dyDescent="0.2">
      <c r="B40" s="3" t="s">
        <v>35</v>
      </c>
      <c r="C40" s="4">
        <v>10</v>
      </c>
      <c r="D40" s="4">
        <v>3</v>
      </c>
      <c r="E40" s="6">
        <f>[1]ведомств25!I597</f>
        <v>67419.382999999987</v>
      </c>
    </row>
    <row r="41" spans="2:5" x14ac:dyDescent="0.2">
      <c r="B41" s="3" t="s">
        <v>36</v>
      </c>
      <c r="C41" s="4">
        <v>10</v>
      </c>
      <c r="D41" s="4">
        <v>4</v>
      </c>
      <c r="E41" s="6">
        <f>[1]ведомств25!I258+[1]ведомств25!I479+[1]ведомств25!I647</f>
        <v>45341.55</v>
      </c>
    </row>
    <row r="42" spans="2:5" ht="25.5" x14ac:dyDescent="0.2">
      <c r="B42" s="3" t="s">
        <v>37</v>
      </c>
      <c r="C42" s="4">
        <v>10</v>
      </c>
      <c r="D42" s="4">
        <v>6</v>
      </c>
      <c r="E42" s="6">
        <f>[1]ведомств25!I659</f>
        <v>14973.810000000001</v>
      </c>
    </row>
    <row r="43" spans="2:5" x14ac:dyDescent="0.2">
      <c r="B43" s="3" t="s">
        <v>38</v>
      </c>
      <c r="C43" s="4">
        <v>11</v>
      </c>
      <c r="D43" s="5"/>
      <c r="E43" s="6">
        <f>E44+E45</f>
        <v>13804.14</v>
      </c>
    </row>
    <row r="44" spans="2:5" x14ac:dyDescent="0.2">
      <c r="B44" s="3" t="s">
        <v>39</v>
      </c>
      <c r="C44" s="4">
        <v>11</v>
      </c>
      <c r="D44" s="4">
        <v>2</v>
      </c>
      <c r="E44" s="6">
        <f>[1]ведомств25!I265</f>
        <v>948.88</v>
      </c>
    </row>
    <row r="45" spans="2:5" x14ac:dyDescent="0.2">
      <c r="B45" s="3" t="s">
        <v>40</v>
      </c>
      <c r="C45" s="4">
        <v>11</v>
      </c>
      <c r="D45" s="4">
        <v>3</v>
      </c>
      <c r="E45" s="6">
        <f>[1]ведомств25!I272</f>
        <v>12855.26</v>
      </c>
    </row>
    <row r="46" spans="2:5" x14ac:dyDescent="0.2">
      <c r="B46" s="10" t="s">
        <v>41</v>
      </c>
      <c r="C46" s="10"/>
      <c r="D46" s="10"/>
      <c r="E46" s="11">
        <f>E43+E39+E36+E29+E26+E22+E19+E17+E9</f>
        <v>1080672.2689999999</v>
      </c>
    </row>
    <row r="48" spans="2:5" x14ac:dyDescent="0.2">
      <c r="E48" s="7">
        <f>E46-[1]ведомств25!I1238</f>
        <v>0</v>
      </c>
    </row>
    <row r="49" spans="5:5" x14ac:dyDescent="0.2">
      <c r="E49" s="7"/>
    </row>
  </sheetData>
  <mergeCells count="1">
    <mergeCell ref="B2:E5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2024-10-30T11:54:29Z</dcterms:created>
  <dcterms:modified xsi:type="dcterms:W3CDTF">2024-10-31T05:18:54Z</dcterms:modified>
</cp:coreProperties>
</file>