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1835"/>
  </bookViews>
  <sheets>
    <sheet name="приложение 8" sheetId="1" r:id="rId1"/>
  </sheets>
  <externalReferences>
    <externalReference r:id="rId2"/>
  </externalReferences>
  <calcPr calcId="144525" iterate="1"/>
</workbook>
</file>

<file path=xl/calcChain.xml><?xml version="1.0" encoding="utf-8"?>
<calcChain xmlns="http://schemas.openxmlformats.org/spreadsheetml/2006/main">
  <c r="F574" i="1" l="1"/>
  <c r="E574" i="1"/>
  <c r="F572" i="1"/>
  <c r="F571" i="1" s="1"/>
  <c r="E572" i="1"/>
  <c r="E571" i="1" s="1"/>
  <c r="F570" i="1"/>
  <c r="F569" i="1" s="1"/>
  <c r="E570" i="1"/>
  <c r="E569" i="1"/>
  <c r="F568" i="1"/>
  <c r="F567" i="1" s="1"/>
  <c r="E568" i="1"/>
  <c r="E567" i="1" s="1"/>
  <c r="F566" i="1"/>
  <c r="F565" i="1" s="1"/>
  <c r="E566" i="1"/>
  <c r="E565" i="1" s="1"/>
  <c r="F564" i="1"/>
  <c r="F563" i="1" s="1"/>
  <c r="E564" i="1"/>
  <c r="E563" i="1" s="1"/>
  <c r="F562" i="1"/>
  <c r="F561" i="1" s="1"/>
  <c r="E562" i="1"/>
  <c r="E561" i="1" s="1"/>
  <c r="F560" i="1"/>
  <c r="E560" i="1"/>
  <c r="E559" i="1" s="1"/>
  <c r="F559" i="1"/>
  <c r="F558" i="1"/>
  <c r="F557" i="1" s="1"/>
  <c r="E558" i="1"/>
  <c r="E557" i="1" s="1"/>
  <c r="F556" i="1"/>
  <c r="F555" i="1" s="1"/>
  <c r="E556" i="1"/>
  <c r="E555" i="1" s="1"/>
  <c r="F554" i="1"/>
  <c r="F553" i="1" s="1"/>
  <c r="E554" i="1"/>
  <c r="E553" i="1" s="1"/>
  <c r="F552" i="1"/>
  <c r="F551" i="1" s="1"/>
  <c r="E552" i="1"/>
  <c r="E551" i="1" s="1"/>
  <c r="F550" i="1"/>
  <c r="E550" i="1"/>
  <c r="F549" i="1"/>
  <c r="E549" i="1"/>
  <c r="F548" i="1"/>
  <c r="E548" i="1"/>
  <c r="E547" i="1" s="1"/>
  <c r="F545" i="1"/>
  <c r="F544" i="1" s="1"/>
  <c r="E545" i="1"/>
  <c r="E544" i="1" s="1"/>
  <c r="F543" i="1"/>
  <c r="F542" i="1" s="1"/>
  <c r="E543" i="1"/>
  <c r="E542" i="1"/>
  <c r="F541" i="1"/>
  <c r="E541" i="1"/>
  <c r="E540" i="1" s="1"/>
  <c r="F540" i="1"/>
  <c r="F539" i="1"/>
  <c r="E539" i="1"/>
  <c r="F538" i="1"/>
  <c r="E538" i="1"/>
  <c r="F537" i="1"/>
  <c r="E537" i="1"/>
  <c r="F534" i="1"/>
  <c r="F533" i="1" s="1"/>
  <c r="E534" i="1"/>
  <c r="E533" i="1"/>
  <c r="F532" i="1"/>
  <c r="F531" i="1" s="1"/>
  <c r="E532" i="1"/>
  <c r="E531" i="1" s="1"/>
  <c r="F530" i="1"/>
  <c r="E530" i="1"/>
  <c r="E529" i="1" s="1"/>
  <c r="F529" i="1"/>
  <c r="F528" i="1"/>
  <c r="F527" i="1" s="1"/>
  <c r="E528" i="1"/>
  <c r="E527" i="1"/>
  <c r="F526" i="1"/>
  <c r="E526" i="1"/>
  <c r="F525" i="1"/>
  <c r="E525" i="1"/>
  <c r="F524" i="1"/>
  <c r="E524" i="1"/>
  <c r="F520" i="1"/>
  <c r="F519" i="1" s="1"/>
  <c r="F518" i="1" s="1"/>
  <c r="E520" i="1"/>
  <c r="E519" i="1" s="1"/>
  <c r="E518" i="1" s="1"/>
  <c r="F517" i="1"/>
  <c r="F516" i="1" s="1"/>
  <c r="F515" i="1" s="1"/>
  <c r="E517" i="1"/>
  <c r="E516" i="1" s="1"/>
  <c r="E515" i="1" s="1"/>
  <c r="E514" i="1" s="1"/>
  <c r="F513" i="1"/>
  <c r="F512" i="1" s="1"/>
  <c r="F511" i="1" s="1"/>
  <c r="F510" i="1" s="1"/>
  <c r="E513" i="1"/>
  <c r="E512" i="1" s="1"/>
  <c r="E511" i="1" s="1"/>
  <c r="E510" i="1" s="1"/>
  <c r="F509" i="1"/>
  <c r="E509" i="1"/>
  <c r="F508" i="1"/>
  <c r="E508" i="1"/>
  <c r="F507" i="1"/>
  <c r="F506" i="1" s="1"/>
  <c r="E507" i="1"/>
  <c r="F505" i="1"/>
  <c r="E505" i="1"/>
  <c r="E503" i="1" s="1"/>
  <c r="F504" i="1"/>
  <c r="E504" i="1"/>
  <c r="F500" i="1"/>
  <c r="F499" i="1" s="1"/>
  <c r="F498" i="1" s="1"/>
  <c r="E500" i="1"/>
  <c r="E499" i="1" s="1"/>
  <c r="E498" i="1" s="1"/>
  <c r="F497" i="1"/>
  <c r="E497" i="1"/>
  <c r="E496" i="1" s="1"/>
  <c r="E495" i="1" s="1"/>
  <c r="F496" i="1"/>
  <c r="F495" i="1" s="1"/>
  <c r="F494" i="1"/>
  <c r="F493" i="1" s="1"/>
  <c r="E494" i="1"/>
  <c r="E493" i="1" s="1"/>
  <c r="F492" i="1"/>
  <c r="F491" i="1" s="1"/>
  <c r="E492" i="1"/>
  <c r="E491" i="1"/>
  <c r="F490" i="1"/>
  <c r="F489" i="1" s="1"/>
  <c r="E490" i="1"/>
  <c r="E489" i="1" s="1"/>
  <c r="F486" i="1"/>
  <c r="F485" i="1" s="1"/>
  <c r="F484" i="1" s="1"/>
  <c r="E486" i="1"/>
  <c r="E485" i="1" s="1"/>
  <c r="E484" i="1" s="1"/>
  <c r="F483" i="1"/>
  <c r="F482" i="1" s="1"/>
  <c r="E483" i="1"/>
  <c r="E482" i="1" s="1"/>
  <c r="F481" i="1"/>
  <c r="F480" i="1" s="1"/>
  <c r="E481" i="1"/>
  <c r="E480" i="1" s="1"/>
  <c r="F479" i="1"/>
  <c r="E479" i="1"/>
  <c r="E478" i="1" s="1"/>
  <c r="F478" i="1"/>
  <c r="F475" i="1"/>
  <c r="E475" i="1"/>
  <c r="E474" i="1" s="1"/>
  <c r="E473" i="1" s="1"/>
  <c r="F474" i="1"/>
  <c r="F473" i="1" s="1"/>
  <c r="F472" i="1"/>
  <c r="F471" i="1" s="1"/>
  <c r="F470" i="1" s="1"/>
  <c r="E472" i="1"/>
  <c r="E471" i="1" s="1"/>
  <c r="E470" i="1" s="1"/>
  <c r="F469" i="1"/>
  <c r="F468" i="1" s="1"/>
  <c r="F467" i="1" s="1"/>
  <c r="E469" i="1"/>
  <c r="E468" i="1" s="1"/>
  <c r="E467" i="1" s="1"/>
  <c r="F466" i="1"/>
  <c r="F465" i="1" s="1"/>
  <c r="F464" i="1" s="1"/>
  <c r="E466" i="1"/>
  <c r="E465" i="1" s="1"/>
  <c r="E464" i="1" s="1"/>
  <c r="F463" i="1"/>
  <c r="E463" i="1"/>
  <c r="E462" i="1" s="1"/>
  <c r="E461" i="1" s="1"/>
  <c r="F462" i="1"/>
  <c r="F461" i="1" s="1"/>
  <c r="F460" i="1"/>
  <c r="F459" i="1" s="1"/>
  <c r="F458" i="1" s="1"/>
  <c r="E460" i="1"/>
  <c r="E459" i="1" s="1"/>
  <c r="E458" i="1" s="1"/>
  <c r="F457" i="1"/>
  <c r="E457" i="1"/>
  <c r="E455" i="1" s="1"/>
  <c r="F456" i="1"/>
  <c r="F455" i="1" s="1"/>
  <c r="E456" i="1"/>
  <c r="F454" i="1"/>
  <c r="F453" i="1" s="1"/>
  <c r="E454" i="1"/>
  <c r="E453" i="1" s="1"/>
  <c r="F451" i="1"/>
  <c r="F450" i="1" s="1"/>
  <c r="E451" i="1"/>
  <c r="E450" i="1" s="1"/>
  <c r="F449" i="1"/>
  <c r="F448" i="1" s="1"/>
  <c r="E449" i="1"/>
  <c r="E448" i="1"/>
  <c r="F444" i="1"/>
  <c r="F443" i="1" s="1"/>
  <c r="F442" i="1" s="1"/>
  <c r="F441" i="1" s="1"/>
  <c r="E444" i="1"/>
  <c r="E443" i="1"/>
  <c r="E442" i="1" s="1"/>
  <c r="E441" i="1" s="1"/>
  <c r="F440" i="1"/>
  <c r="E440" i="1"/>
  <c r="F439" i="1"/>
  <c r="F438" i="1" s="1"/>
  <c r="F437" i="1" s="1"/>
  <c r="E439" i="1"/>
  <c r="E438" i="1" s="1"/>
  <c r="E437" i="1" s="1"/>
  <c r="F435" i="1"/>
  <c r="F434" i="1" s="1"/>
  <c r="E435" i="1"/>
  <c r="E434" i="1"/>
  <c r="F433" i="1"/>
  <c r="F432" i="1" s="1"/>
  <c r="E433" i="1"/>
  <c r="E432" i="1" s="1"/>
  <c r="F431" i="1"/>
  <c r="F430" i="1" s="1"/>
  <c r="E431" i="1"/>
  <c r="E430" i="1" s="1"/>
  <c r="F429" i="1"/>
  <c r="E429" i="1"/>
  <c r="F428" i="1"/>
  <c r="E428" i="1"/>
  <c r="E427" i="1" s="1"/>
  <c r="F427" i="1"/>
  <c r="F424" i="1"/>
  <c r="F423" i="1" s="1"/>
  <c r="E424" i="1"/>
  <c r="E423" i="1" s="1"/>
  <c r="F422" i="1"/>
  <c r="F421" i="1" s="1"/>
  <c r="F420" i="1" s="1"/>
  <c r="F419" i="1" s="1"/>
  <c r="E422" i="1"/>
  <c r="E421" i="1" s="1"/>
  <c r="F417" i="1"/>
  <c r="E417" i="1"/>
  <c r="F416" i="1"/>
  <c r="E416" i="1"/>
  <c r="E415" i="1" s="1"/>
  <c r="E414" i="1" s="1"/>
  <c r="E413" i="1" s="1"/>
  <c r="F415" i="1"/>
  <c r="F414" i="1" s="1"/>
  <c r="F413" i="1" s="1"/>
  <c r="F412" i="1"/>
  <c r="F411" i="1" s="1"/>
  <c r="F410" i="1" s="1"/>
  <c r="E412" i="1"/>
  <c r="E411" i="1" s="1"/>
  <c r="E410" i="1" s="1"/>
  <c r="F409" i="1"/>
  <c r="F406" i="1" s="1"/>
  <c r="F405" i="1" s="1"/>
  <c r="E409" i="1"/>
  <c r="F408" i="1"/>
  <c r="E408" i="1"/>
  <c r="F407" i="1"/>
  <c r="E407" i="1"/>
  <c r="E406" i="1" s="1"/>
  <c r="E405" i="1" s="1"/>
  <c r="F404" i="1"/>
  <c r="F403" i="1" s="1"/>
  <c r="E404" i="1"/>
  <c r="E403" i="1"/>
  <c r="F402" i="1"/>
  <c r="F401" i="1" s="1"/>
  <c r="E402" i="1"/>
  <c r="E401" i="1" s="1"/>
  <c r="F400" i="1"/>
  <c r="E400" i="1"/>
  <c r="F399" i="1"/>
  <c r="E399" i="1"/>
  <c r="F398" i="1"/>
  <c r="E398" i="1"/>
  <c r="F394" i="1"/>
  <c r="F393" i="1" s="1"/>
  <c r="E394" i="1"/>
  <c r="E393" i="1" s="1"/>
  <c r="F392" i="1"/>
  <c r="E392" i="1"/>
  <c r="E391" i="1" s="1"/>
  <c r="E390" i="1" s="1"/>
  <c r="F391" i="1"/>
  <c r="F390" i="1" s="1"/>
  <c r="F389" i="1"/>
  <c r="E389" i="1"/>
  <c r="E388" i="1" s="1"/>
  <c r="E387" i="1" s="1"/>
  <c r="F388" i="1"/>
  <c r="F387" i="1" s="1"/>
  <c r="F386" i="1"/>
  <c r="F385" i="1" s="1"/>
  <c r="F384" i="1" s="1"/>
  <c r="E386" i="1"/>
  <c r="E385" i="1"/>
  <c r="E384" i="1" s="1"/>
  <c r="F383" i="1"/>
  <c r="E383" i="1"/>
  <c r="F382" i="1"/>
  <c r="E382" i="1"/>
  <c r="F381" i="1"/>
  <c r="E381" i="1"/>
  <c r="F379" i="1"/>
  <c r="F378" i="1" s="1"/>
  <c r="E379" i="1"/>
  <c r="E378" i="1" s="1"/>
  <c r="F377" i="1"/>
  <c r="E377" i="1"/>
  <c r="F376" i="1"/>
  <c r="E376" i="1"/>
  <c r="E373" i="1" s="1"/>
  <c r="F375" i="1"/>
  <c r="E375" i="1"/>
  <c r="F374" i="1"/>
  <c r="E374" i="1"/>
  <c r="F370" i="1"/>
  <c r="F369" i="1" s="1"/>
  <c r="F368" i="1" s="1"/>
  <c r="F367" i="1" s="1"/>
  <c r="E370" i="1"/>
  <c r="E369" i="1" s="1"/>
  <c r="E368" i="1" s="1"/>
  <c r="E367" i="1" s="1"/>
  <c r="F366" i="1"/>
  <c r="F365" i="1" s="1"/>
  <c r="E366" i="1"/>
  <c r="E365" i="1"/>
  <c r="F364" i="1"/>
  <c r="F363" i="1" s="1"/>
  <c r="E364" i="1"/>
  <c r="E363" i="1" s="1"/>
  <c r="F362" i="1"/>
  <c r="E362" i="1"/>
  <c r="F361" i="1"/>
  <c r="E361" i="1"/>
  <c r="E359" i="1" s="1"/>
  <c r="E358" i="1" s="1"/>
  <c r="E357" i="1" s="1"/>
  <c r="F360" i="1"/>
  <c r="E360" i="1"/>
  <c r="F356" i="1"/>
  <c r="E356" i="1"/>
  <c r="E355" i="1" s="1"/>
  <c r="E354" i="1" s="1"/>
  <c r="F355" i="1"/>
  <c r="F354" i="1" s="1"/>
  <c r="F353" i="1"/>
  <c r="E353" i="1"/>
  <c r="E352" i="1" s="1"/>
  <c r="F352" i="1"/>
  <c r="F351" i="1"/>
  <c r="F350" i="1" s="1"/>
  <c r="E351" i="1"/>
  <c r="E350" i="1" s="1"/>
  <c r="F349" i="1"/>
  <c r="E349" i="1"/>
  <c r="F348" i="1"/>
  <c r="E348" i="1"/>
  <c r="F347" i="1"/>
  <c r="E347" i="1"/>
  <c r="F346" i="1"/>
  <c r="E346" i="1"/>
  <c r="E345" i="1" s="1"/>
  <c r="F341" i="1"/>
  <c r="E341" i="1"/>
  <c r="E340" i="1" s="1"/>
  <c r="F340" i="1"/>
  <c r="F339" i="1"/>
  <c r="F338" i="1" s="1"/>
  <c r="E339" i="1"/>
  <c r="E338" i="1"/>
  <c r="F337" i="1"/>
  <c r="F336" i="1" s="1"/>
  <c r="E337" i="1"/>
  <c r="E336" i="1" s="1"/>
  <c r="F335" i="1"/>
  <c r="E335" i="1"/>
  <c r="F334" i="1"/>
  <c r="E334" i="1"/>
  <c r="F333" i="1"/>
  <c r="E333" i="1"/>
  <c r="F329" i="1"/>
  <c r="E329" i="1"/>
  <c r="F328" i="1"/>
  <c r="E328" i="1"/>
  <c r="F327" i="1"/>
  <c r="E327" i="1"/>
  <c r="F326" i="1"/>
  <c r="E326" i="1"/>
  <c r="F325" i="1"/>
  <c r="F324" i="1" s="1"/>
  <c r="F323" i="1" s="1"/>
  <c r="F322" i="1" s="1"/>
  <c r="E325" i="1"/>
  <c r="F320" i="1"/>
  <c r="E320" i="1"/>
  <c r="F319" i="1"/>
  <c r="E319" i="1"/>
  <c r="F318" i="1"/>
  <c r="E318" i="1"/>
  <c r="F314" i="1"/>
  <c r="E314" i="1"/>
  <c r="E313" i="1" s="1"/>
  <c r="E312" i="1" s="1"/>
  <c r="F313" i="1"/>
  <c r="F312" i="1" s="1"/>
  <c r="F311" i="1"/>
  <c r="F310" i="1" s="1"/>
  <c r="E311" i="1"/>
  <c r="E310" i="1"/>
  <c r="F309" i="1"/>
  <c r="E309" i="1"/>
  <c r="F308" i="1"/>
  <c r="E308" i="1"/>
  <c r="E307" i="1" s="1"/>
  <c r="F307" i="1"/>
  <c r="F306" i="1"/>
  <c r="E306" i="1"/>
  <c r="F305" i="1"/>
  <c r="F304" i="1" s="1"/>
  <c r="E305" i="1"/>
  <c r="E304" i="1"/>
  <c r="F303" i="1"/>
  <c r="E303" i="1"/>
  <c r="F302" i="1"/>
  <c r="E302" i="1"/>
  <c r="E301" i="1" s="1"/>
  <c r="F301" i="1"/>
  <c r="F300" i="1"/>
  <c r="F299" i="1" s="1"/>
  <c r="E300" i="1"/>
  <c r="E299" i="1"/>
  <c r="F298" i="1"/>
  <c r="E298" i="1"/>
  <c r="E296" i="1" s="1"/>
  <c r="F297" i="1"/>
  <c r="F296" i="1" s="1"/>
  <c r="E297" i="1"/>
  <c r="F294" i="1"/>
  <c r="F293" i="1" s="1"/>
  <c r="E294" i="1"/>
  <c r="E293" i="1"/>
  <c r="F292" i="1"/>
  <c r="E292" i="1"/>
  <c r="E290" i="1" s="1"/>
  <c r="F291" i="1"/>
  <c r="F290" i="1" s="1"/>
  <c r="E291" i="1"/>
  <c r="F289" i="1"/>
  <c r="E289" i="1"/>
  <c r="F288" i="1"/>
  <c r="E288" i="1"/>
  <c r="F286" i="1"/>
  <c r="E286" i="1"/>
  <c r="F285" i="1"/>
  <c r="F284" i="1" s="1"/>
  <c r="E285" i="1"/>
  <c r="F283" i="1"/>
  <c r="E283" i="1"/>
  <c r="E281" i="1" s="1"/>
  <c r="F282" i="1"/>
  <c r="F281" i="1" s="1"/>
  <c r="E282" i="1"/>
  <c r="F280" i="1"/>
  <c r="E280" i="1"/>
  <c r="F279" i="1"/>
  <c r="E279" i="1"/>
  <c r="F277" i="1"/>
  <c r="E277" i="1"/>
  <c r="F276" i="1"/>
  <c r="F275" i="1" s="1"/>
  <c r="E276" i="1"/>
  <c r="F274" i="1"/>
  <c r="E274" i="1"/>
  <c r="E272" i="1" s="1"/>
  <c r="F273" i="1"/>
  <c r="F272" i="1" s="1"/>
  <c r="E273" i="1"/>
  <c r="F271" i="1"/>
  <c r="E271" i="1"/>
  <c r="F270" i="1"/>
  <c r="E270" i="1"/>
  <c r="E269" i="1" s="1"/>
  <c r="F268" i="1"/>
  <c r="E268" i="1"/>
  <c r="F267" i="1"/>
  <c r="F266" i="1" s="1"/>
  <c r="E267" i="1"/>
  <c r="F265" i="1"/>
  <c r="E265" i="1"/>
  <c r="E263" i="1" s="1"/>
  <c r="F264" i="1"/>
  <c r="F263" i="1" s="1"/>
  <c r="E264" i="1"/>
  <c r="F262" i="1"/>
  <c r="E262" i="1"/>
  <c r="F261" i="1"/>
  <c r="E261" i="1"/>
  <c r="F259" i="1"/>
  <c r="E259" i="1"/>
  <c r="F258" i="1"/>
  <c r="F257" i="1" s="1"/>
  <c r="E258" i="1"/>
  <c r="F253" i="1"/>
  <c r="F252" i="1" s="1"/>
  <c r="F251" i="1" s="1"/>
  <c r="F250" i="1" s="1"/>
  <c r="E253" i="1"/>
  <c r="E252" i="1" s="1"/>
  <c r="E251" i="1" s="1"/>
  <c r="E250" i="1" s="1"/>
  <c r="F249" i="1"/>
  <c r="F248" i="1" s="1"/>
  <c r="F247" i="1" s="1"/>
  <c r="F246" i="1" s="1"/>
  <c r="F245" i="1" s="1"/>
  <c r="E249" i="1"/>
  <c r="E248" i="1"/>
  <c r="E247" i="1"/>
  <c r="E246" i="1" s="1"/>
  <c r="F244" i="1"/>
  <c r="F241" i="1" s="1"/>
  <c r="F240" i="1" s="1"/>
  <c r="E244" i="1"/>
  <c r="F243" i="1"/>
  <c r="E243" i="1"/>
  <c r="F242" i="1"/>
  <c r="E242" i="1"/>
  <c r="F239" i="1"/>
  <c r="E239" i="1"/>
  <c r="E238" i="1" s="1"/>
  <c r="F238" i="1"/>
  <c r="F237" i="1"/>
  <c r="F236" i="1" s="1"/>
  <c r="E237" i="1"/>
  <c r="E236" i="1"/>
  <c r="F235" i="1"/>
  <c r="E235" i="1"/>
  <c r="F234" i="1"/>
  <c r="F233" i="1" s="1"/>
  <c r="E234" i="1"/>
  <c r="F231" i="1"/>
  <c r="F230" i="1" s="1"/>
  <c r="E231" i="1"/>
  <c r="E230" i="1" s="1"/>
  <c r="F229" i="1"/>
  <c r="F228" i="1" s="1"/>
  <c r="E229" i="1"/>
  <c r="E228" i="1" s="1"/>
  <c r="F227" i="1"/>
  <c r="E227" i="1"/>
  <c r="E226" i="1" s="1"/>
  <c r="F226" i="1"/>
  <c r="F225" i="1"/>
  <c r="E225" i="1"/>
  <c r="F224" i="1"/>
  <c r="E224" i="1"/>
  <c r="F223" i="1"/>
  <c r="E223" i="1"/>
  <c r="F222" i="1"/>
  <c r="E222" i="1"/>
  <c r="F221" i="1"/>
  <c r="E221" i="1"/>
  <c r="E220" i="1" s="1"/>
  <c r="F220" i="1"/>
  <c r="F219" i="1" s="1"/>
  <c r="F217" i="1"/>
  <c r="E217" i="1"/>
  <c r="F216" i="1"/>
  <c r="F215" i="1" s="1"/>
  <c r="F214" i="1" s="1"/>
  <c r="F213" i="1" s="1"/>
  <c r="E216" i="1"/>
  <c r="F212" i="1"/>
  <c r="E212" i="1"/>
  <c r="F211" i="1"/>
  <c r="E211" i="1"/>
  <c r="F209" i="1"/>
  <c r="E209" i="1"/>
  <c r="F208" i="1"/>
  <c r="F207" i="1" s="1"/>
  <c r="E208" i="1"/>
  <c r="F205" i="1"/>
  <c r="F204" i="1" s="1"/>
  <c r="E205" i="1"/>
  <c r="E204" i="1" s="1"/>
  <c r="F203" i="1"/>
  <c r="F202" i="1" s="1"/>
  <c r="F201" i="1" s="1"/>
  <c r="E203" i="1"/>
  <c r="E202" i="1"/>
  <c r="E201" i="1" s="1"/>
  <c r="F200" i="1"/>
  <c r="E200" i="1"/>
  <c r="F199" i="1"/>
  <c r="F198" i="1" s="1"/>
  <c r="F197" i="1" s="1"/>
  <c r="E199" i="1"/>
  <c r="F196" i="1"/>
  <c r="E196" i="1"/>
  <c r="F195" i="1"/>
  <c r="E195" i="1"/>
  <c r="E194" i="1" s="1"/>
  <c r="E193" i="1" s="1"/>
  <c r="F192" i="1"/>
  <c r="E192" i="1"/>
  <c r="F191" i="1"/>
  <c r="F190" i="1" s="1"/>
  <c r="F189" i="1" s="1"/>
  <c r="E191" i="1"/>
  <c r="E190" i="1" s="1"/>
  <c r="E189" i="1" s="1"/>
  <c r="F188" i="1"/>
  <c r="E188" i="1"/>
  <c r="F187" i="1"/>
  <c r="F186" i="1" s="1"/>
  <c r="F185" i="1" s="1"/>
  <c r="E187" i="1"/>
  <c r="F184" i="1"/>
  <c r="E184" i="1"/>
  <c r="E182" i="1" s="1"/>
  <c r="E181" i="1" s="1"/>
  <c r="F183" i="1"/>
  <c r="F182" i="1" s="1"/>
  <c r="F181" i="1" s="1"/>
  <c r="E183" i="1"/>
  <c r="F180" i="1"/>
  <c r="E180" i="1"/>
  <c r="F179" i="1"/>
  <c r="E179" i="1"/>
  <c r="F178" i="1"/>
  <c r="E178" i="1"/>
  <c r="E176" i="1" s="1"/>
  <c r="F177" i="1"/>
  <c r="E177" i="1"/>
  <c r="F175" i="1"/>
  <c r="F174" i="1" s="1"/>
  <c r="E175" i="1"/>
  <c r="E174" i="1" s="1"/>
  <c r="F173" i="1"/>
  <c r="F172" i="1" s="1"/>
  <c r="E173" i="1"/>
  <c r="E172" i="1"/>
  <c r="E171" i="1" s="1"/>
  <c r="F170" i="1"/>
  <c r="E170" i="1"/>
  <c r="F169" i="1"/>
  <c r="E169" i="1"/>
  <c r="F168" i="1"/>
  <c r="F167" i="1" s="1"/>
  <c r="E168" i="1"/>
  <c r="E167" i="1" s="1"/>
  <c r="F166" i="1"/>
  <c r="F165" i="1" s="1"/>
  <c r="E166" i="1"/>
  <c r="E165" i="1" s="1"/>
  <c r="F164" i="1"/>
  <c r="F163" i="1" s="1"/>
  <c r="F162" i="1" s="1"/>
  <c r="E164" i="1"/>
  <c r="E163" i="1"/>
  <c r="E162" i="1" s="1"/>
  <c r="F161" i="1"/>
  <c r="E161" i="1"/>
  <c r="F160" i="1"/>
  <c r="E160" i="1"/>
  <c r="E158" i="1" s="1"/>
  <c r="F159" i="1"/>
  <c r="E159" i="1"/>
  <c r="F157" i="1"/>
  <c r="E157" i="1"/>
  <c r="F156" i="1"/>
  <c r="E156" i="1"/>
  <c r="F155" i="1"/>
  <c r="E155" i="1"/>
  <c r="F154" i="1"/>
  <c r="E154" i="1"/>
  <c r="F152" i="1"/>
  <c r="E152" i="1"/>
  <c r="E151" i="1" s="1"/>
  <c r="F151" i="1"/>
  <c r="F150" i="1"/>
  <c r="E150" i="1"/>
  <c r="F149" i="1"/>
  <c r="E149" i="1"/>
  <c r="F148" i="1"/>
  <c r="E148" i="1"/>
  <c r="F147" i="1"/>
  <c r="E147" i="1"/>
  <c r="F146" i="1"/>
  <c r="E146" i="1"/>
  <c r="E145" i="1"/>
  <c r="F143" i="1"/>
  <c r="E143" i="1"/>
  <c r="F142" i="1"/>
  <c r="F140" i="1" s="1"/>
  <c r="E142" i="1"/>
  <c r="E140" i="1" s="1"/>
  <c r="F141" i="1"/>
  <c r="E141" i="1"/>
  <c r="F139" i="1"/>
  <c r="E139" i="1"/>
  <c r="F138" i="1"/>
  <c r="E138" i="1"/>
  <c r="F137" i="1"/>
  <c r="E137" i="1"/>
  <c r="F136" i="1"/>
  <c r="E136" i="1"/>
  <c r="F134" i="1"/>
  <c r="F133" i="1" s="1"/>
  <c r="E134" i="1"/>
  <c r="E133" i="1" s="1"/>
  <c r="F132" i="1"/>
  <c r="E132" i="1"/>
  <c r="F131" i="1"/>
  <c r="E131" i="1"/>
  <c r="F130" i="1"/>
  <c r="F128" i="1" s="1"/>
  <c r="E130" i="1"/>
  <c r="F129" i="1"/>
  <c r="E129" i="1"/>
  <c r="E128" i="1" s="1"/>
  <c r="I126" i="1"/>
  <c r="H126" i="1"/>
  <c r="F124" i="1"/>
  <c r="F123" i="1" s="1"/>
  <c r="E124" i="1"/>
  <c r="E123" i="1" s="1"/>
  <c r="F122" i="1"/>
  <c r="E122" i="1"/>
  <c r="E121" i="1" s="1"/>
  <c r="E120" i="1" s="1"/>
  <c r="F121" i="1"/>
  <c r="F119" i="1"/>
  <c r="F118" i="1" s="1"/>
  <c r="E119" i="1"/>
  <c r="E118" i="1" s="1"/>
  <c r="F117" i="1"/>
  <c r="E117" i="1"/>
  <c r="F116" i="1"/>
  <c r="F115" i="1" s="1"/>
  <c r="E116" i="1"/>
  <c r="E115" i="1" s="1"/>
  <c r="F114" i="1"/>
  <c r="E114" i="1"/>
  <c r="E113" i="1" s="1"/>
  <c r="F113" i="1"/>
  <c r="F112" i="1"/>
  <c r="E112" i="1"/>
  <c r="F111" i="1"/>
  <c r="E111" i="1"/>
  <c r="F110" i="1"/>
  <c r="E110" i="1"/>
  <c r="F109" i="1"/>
  <c r="E109" i="1"/>
  <c r="F108" i="1"/>
  <c r="E108" i="1"/>
  <c r="F107" i="1"/>
  <c r="F105" i="1"/>
  <c r="E105" i="1"/>
  <c r="F104" i="1"/>
  <c r="E104" i="1"/>
  <c r="E103" i="1" s="1"/>
  <c r="E102" i="1" s="1"/>
  <c r="F103" i="1"/>
  <c r="F102" i="1"/>
  <c r="F100" i="1"/>
  <c r="F99" i="1" s="1"/>
  <c r="F98" i="1" s="1"/>
  <c r="F97" i="1" s="1"/>
  <c r="E100" i="1"/>
  <c r="E99" i="1"/>
  <c r="E98" i="1" s="1"/>
  <c r="E97" i="1" s="1"/>
  <c r="F96" i="1"/>
  <c r="E96" i="1"/>
  <c r="E95" i="1" s="1"/>
  <c r="E94" i="1" s="1"/>
  <c r="F95" i="1"/>
  <c r="F94" i="1" s="1"/>
  <c r="F93" i="1"/>
  <c r="E93" i="1"/>
  <c r="F92" i="1"/>
  <c r="E92" i="1"/>
  <c r="F88" i="1"/>
  <c r="E88" i="1"/>
  <c r="F87" i="1"/>
  <c r="F86" i="1" s="1"/>
  <c r="F85" i="1" s="1"/>
  <c r="F84" i="1" s="1"/>
  <c r="E87" i="1"/>
  <c r="E86" i="1" s="1"/>
  <c r="E85" i="1" s="1"/>
  <c r="E84" i="1" s="1"/>
  <c r="F83" i="1"/>
  <c r="F82" i="1" s="1"/>
  <c r="F81" i="1" s="1"/>
  <c r="E83" i="1"/>
  <c r="E82" i="1"/>
  <c r="E81" i="1" s="1"/>
  <c r="F80" i="1"/>
  <c r="E80" i="1"/>
  <c r="E78" i="1" s="1"/>
  <c r="E77" i="1" s="1"/>
  <c r="F79" i="1"/>
  <c r="F78" i="1" s="1"/>
  <c r="F77" i="1" s="1"/>
  <c r="E79" i="1"/>
  <c r="F75" i="1"/>
  <c r="E75" i="1"/>
  <c r="F74" i="1"/>
  <c r="F73" i="1" s="1"/>
  <c r="E74" i="1"/>
  <c r="E73" i="1"/>
  <c r="F72" i="1"/>
  <c r="F71" i="1" s="1"/>
  <c r="E72" i="1"/>
  <c r="E71" i="1" s="1"/>
  <c r="F70" i="1"/>
  <c r="F69" i="1" s="1"/>
  <c r="E70" i="1"/>
  <c r="E69" i="1" s="1"/>
  <c r="F68" i="1"/>
  <c r="F67" i="1" s="1"/>
  <c r="E68" i="1"/>
  <c r="E67" i="1" s="1"/>
  <c r="F66" i="1"/>
  <c r="F65" i="1" s="1"/>
  <c r="E66" i="1"/>
  <c r="E65" i="1" s="1"/>
  <c r="F64" i="1"/>
  <c r="F63" i="1" s="1"/>
  <c r="E64" i="1"/>
  <c r="E63" i="1" s="1"/>
  <c r="F62" i="1"/>
  <c r="F61" i="1" s="1"/>
  <c r="E62" i="1"/>
  <c r="E61" i="1" s="1"/>
  <c r="F60" i="1"/>
  <c r="F59" i="1" s="1"/>
  <c r="E60" i="1"/>
  <c r="E59" i="1" s="1"/>
  <c r="F58" i="1"/>
  <c r="E58" i="1"/>
  <c r="F57" i="1"/>
  <c r="E57" i="1"/>
  <c r="F56" i="1"/>
  <c r="E56" i="1"/>
  <c r="F52" i="1"/>
  <c r="F51" i="1" s="1"/>
  <c r="F50" i="1" s="1"/>
  <c r="F49" i="1" s="1"/>
  <c r="E52" i="1"/>
  <c r="E51" i="1" s="1"/>
  <c r="E50" i="1" s="1"/>
  <c r="E49" i="1" s="1"/>
  <c r="F48" i="1"/>
  <c r="F47" i="1" s="1"/>
  <c r="F46" i="1" s="1"/>
  <c r="E48" i="1"/>
  <c r="E47" i="1" s="1"/>
  <c r="E46" i="1" s="1"/>
  <c r="F45" i="1"/>
  <c r="F44" i="1" s="1"/>
  <c r="F43" i="1" s="1"/>
  <c r="E45" i="1"/>
  <c r="E44" i="1"/>
  <c r="E43" i="1" s="1"/>
  <c r="F42" i="1"/>
  <c r="F41" i="1" s="1"/>
  <c r="F40" i="1" s="1"/>
  <c r="E42" i="1"/>
  <c r="E41" i="1" s="1"/>
  <c r="E40" i="1" s="1"/>
  <c r="F38" i="1"/>
  <c r="F37" i="1" s="1"/>
  <c r="F36" i="1" s="1"/>
  <c r="E38" i="1"/>
  <c r="E37" i="1" s="1"/>
  <c r="E36" i="1" s="1"/>
  <c r="F35" i="1"/>
  <c r="F34" i="1" s="1"/>
  <c r="F33" i="1" s="1"/>
  <c r="F32" i="1" s="1"/>
  <c r="E35" i="1"/>
  <c r="E34" i="1"/>
  <c r="E33" i="1" s="1"/>
  <c r="E32" i="1" s="1"/>
  <c r="F31" i="1"/>
  <c r="E31" i="1"/>
  <c r="F30" i="1"/>
  <c r="F29" i="1" s="1"/>
  <c r="F28" i="1" s="1"/>
  <c r="E30" i="1"/>
  <c r="E29" i="1" s="1"/>
  <c r="E28" i="1" s="1"/>
  <c r="F27" i="1"/>
  <c r="F26" i="1" s="1"/>
  <c r="E27" i="1"/>
  <c r="E26" i="1"/>
  <c r="F25" i="1"/>
  <c r="F24" i="1" s="1"/>
  <c r="E25" i="1"/>
  <c r="E24" i="1"/>
  <c r="E23" i="1" s="1"/>
  <c r="E22" i="1" s="1"/>
  <c r="F21" i="1"/>
  <c r="F20" i="1" s="1"/>
  <c r="E21" i="1"/>
  <c r="E20" i="1"/>
  <c r="F19" i="1"/>
  <c r="F18" i="1" s="1"/>
  <c r="E19" i="1"/>
  <c r="E18" i="1" s="1"/>
  <c r="F17" i="1"/>
  <c r="F16" i="1" s="1"/>
  <c r="E17" i="1"/>
  <c r="E16" i="1" s="1"/>
  <c r="E15" i="1" s="1"/>
  <c r="E14" i="1" s="1"/>
  <c r="F13" i="1"/>
  <c r="F12" i="1" s="1"/>
  <c r="F11" i="1" s="1"/>
  <c r="F10" i="1" s="1"/>
  <c r="E13" i="1"/>
  <c r="E12" i="1" s="1"/>
  <c r="E11" i="1" s="1"/>
  <c r="E10" i="1" s="1"/>
  <c r="E219" i="1" l="1"/>
  <c r="F23" i="1"/>
  <c r="F22" i="1" s="1"/>
  <c r="F145" i="1"/>
  <c r="E506" i="1"/>
  <c r="E523" i="1"/>
  <c r="E522" i="1" s="1"/>
  <c r="F547" i="1"/>
  <c r="E215" i="1"/>
  <c r="E214" i="1" s="1"/>
  <c r="E213" i="1" s="1"/>
  <c r="F477" i="1"/>
  <c r="F476" i="1" s="1"/>
  <c r="E55" i="1"/>
  <c r="E54" i="1" s="1"/>
  <c r="E53" i="1" s="1"/>
  <c r="F232" i="1"/>
  <c r="F218" i="1" s="1"/>
  <c r="F317" i="1"/>
  <c r="F316" i="1" s="1"/>
  <c r="F315" i="1" s="1"/>
  <c r="E397" i="1"/>
  <c r="E396" i="1" s="1"/>
  <c r="F523" i="1"/>
  <c r="F55" i="1"/>
  <c r="E135" i="1"/>
  <c r="F194" i="1"/>
  <c r="F193" i="1" s="1"/>
  <c r="E233" i="1"/>
  <c r="E232" i="1" s="1"/>
  <c r="E257" i="1"/>
  <c r="E266" i="1"/>
  <c r="E275" i="1"/>
  <c r="E284" i="1"/>
  <c r="E317" i="1"/>
  <c r="E316" i="1" s="1"/>
  <c r="E315" i="1" s="1"/>
  <c r="F380" i="1"/>
  <c r="F397" i="1"/>
  <c r="F135" i="1"/>
  <c r="E186" i="1"/>
  <c r="E185" i="1" s="1"/>
  <c r="E207" i="1"/>
  <c r="F359" i="1"/>
  <c r="E380" i="1"/>
  <c r="E372" i="1" s="1"/>
  <c r="E371" i="1" s="1"/>
  <c r="F206" i="1"/>
  <c r="E241" i="1"/>
  <c r="E240" i="1" s="1"/>
  <c r="F536" i="1"/>
  <c r="F535" i="1" s="1"/>
  <c r="F106" i="1"/>
  <c r="F101" i="1" s="1"/>
  <c r="E76" i="1"/>
  <c r="E198" i="1"/>
  <c r="E197" i="1" s="1"/>
  <c r="F260" i="1"/>
  <c r="F269" i="1"/>
  <c r="F278" i="1"/>
  <c r="F256" i="1" s="1"/>
  <c r="F287" i="1"/>
  <c r="E295" i="1"/>
  <c r="F332" i="1"/>
  <c r="F331" i="1" s="1"/>
  <c r="F330" i="1" s="1"/>
  <c r="F321" i="1" s="1"/>
  <c r="F503" i="1"/>
  <c r="E536" i="1"/>
  <c r="F158" i="1"/>
  <c r="F176" i="1"/>
  <c r="F171" i="1" s="1"/>
  <c r="E260" i="1"/>
  <c r="E278" i="1"/>
  <c r="E287" i="1"/>
  <c r="E324" i="1"/>
  <c r="E323" i="1" s="1"/>
  <c r="E322" i="1" s="1"/>
  <c r="E332" i="1"/>
  <c r="E91" i="1"/>
  <c r="E90" i="1" s="1"/>
  <c r="E89" i="1" s="1"/>
  <c r="E107" i="1"/>
  <c r="E106" i="1" s="1"/>
  <c r="E101" i="1" s="1"/>
  <c r="E153" i="1"/>
  <c r="E144" i="1" s="1"/>
  <c r="E210" i="1"/>
  <c r="E344" i="1"/>
  <c r="E343" i="1" s="1"/>
  <c r="F76" i="1"/>
  <c r="F91" i="1"/>
  <c r="F90" i="1" s="1"/>
  <c r="F89" i="1" s="1"/>
  <c r="F153" i="1"/>
  <c r="F210" i="1"/>
  <c r="F345" i="1"/>
  <c r="F373" i="1"/>
  <c r="F120" i="1"/>
  <c r="F426" i="1"/>
  <c r="F425" i="1" s="1"/>
  <c r="E477" i="1"/>
  <c r="E476" i="1" s="1"/>
  <c r="F546" i="1"/>
  <c r="F15" i="1"/>
  <c r="F14" i="1" s="1"/>
  <c r="E436" i="1"/>
  <c r="F436" i="1"/>
  <c r="E488" i="1"/>
  <c r="E487" i="1" s="1"/>
  <c r="E395" i="1"/>
  <c r="E452" i="1"/>
  <c r="F488" i="1"/>
  <c r="F487" i="1" s="1"/>
  <c r="F522" i="1"/>
  <c r="F54" i="1"/>
  <c r="F53" i="1" s="1"/>
  <c r="E127" i="1"/>
  <c r="E256" i="1"/>
  <c r="E255" i="1" s="1"/>
  <c r="F396" i="1"/>
  <c r="F395" i="1" s="1"/>
  <c r="E420" i="1"/>
  <c r="E419" i="1" s="1"/>
  <c r="F452" i="1"/>
  <c r="F39" i="1"/>
  <c r="F295" i="1"/>
  <c r="E39" i="1"/>
  <c r="F358" i="1"/>
  <c r="F357" i="1" s="1"/>
  <c r="F418" i="1"/>
  <c r="F127" i="1"/>
  <c r="F502" i="1"/>
  <c r="F501" i="1" s="1"/>
  <c r="F514" i="1"/>
  <c r="E535" i="1"/>
  <c r="E521" i="1" s="1"/>
  <c r="E245" i="1"/>
  <c r="E331" i="1"/>
  <c r="E330" i="1" s="1"/>
  <c r="E502" i="1"/>
  <c r="E501" i="1" s="1"/>
  <c r="E447" i="1"/>
  <c r="E446" i="1" s="1"/>
  <c r="E546" i="1"/>
  <c r="E321" i="1"/>
  <c r="F344" i="1"/>
  <c r="F343" i="1" s="1"/>
  <c r="F342" i="1" s="1"/>
  <c r="F372" i="1"/>
  <c r="F371" i="1" s="1"/>
  <c r="E426" i="1"/>
  <c r="E425" i="1" s="1"/>
  <c r="F447" i="1"/>
  <c r="E418" i="1" l="1"/>
  <c r="E254" i="1"/>
  <c r="F9" i="1"/>
  <c r="F521" i="1"/>
  <c r="E445" i="1"/>
  <c r="E206" i="1"/>
  <c r="E126" i="1" s="1"/>
  <c r="E125" i="1" s="1"/>
  <c r="E573" i="1" s="1"/>
  <c r="E575" i="1" s="1"/>
  <c r="F144" i="1"/>
  <c r="F126" i="1" s="1"/>
  <c r="F125" i="1" s="1"/>
  <c r="F573" i="1" s="1"/>
  <c r="F575" i="1" s="1"/>
  <c r="E9" i="1"/>
  <c r="E218" i="1"/>
  <c r="E342" i="1"/>
  <c r="F446" i="1"/>
  <c r="F445" i="1" s="1"/>
  <c r="F255" i="1"/>
  <c r="F254" i="1" s="1"/>
</calcChain>
</file>

<file path=xl/sharedStrings.xml><?xml version="1.0" encoding="utf-8"?>
<sst xmlns="http://schemas.openxmlformats.org/spreadsheetml/2006/main" count="1676" uniqueCount="555">
  <si>
    <t>Наименование</t>
  </si>
  <si>
    <t>ЦСР</t>
  </si>
  <si>
    <t>ВР</t>
  </si>
  <si>
    <t>2026 год</t>
  </si>
  <si>
    <t>2027 год</t>
  </si>
  <si>
    <t>Муниципальная программа Новоселицкого муниципального округа Ставропольского края "Осуществление местного самоуправления в Новоселицком муниципальном округе Ставропольского края"</t>
  </si>
  <si>
    <t>01.0.00.00000</t>
  </si>
  <si>
    <t/>
  </si>
  <si>
    <t>Подпрограмма "Энергосбережение на территории Новоселицкого муниципального округа Ставропольского края"</t>
  </si>
  <si>
    <t>01.1.00.00000</t>
  </si>
  <si>
    <t>Основное мероприятие "Поддержка мероприятий в области энергосбережения"</t>
  </si>
  <si>
    <t>01.1.01.00000</t>
  </si>
  <si>
    <t>Реализация комплекса мер по повышению энергоэффективности в учреждениях Новоселицкого муниципального округа</t>
  </si>
  <si>
    <t>01.1.01.21450</t>
  </si>
  <si>
    <t>Закупка товаров, работ и услуг для обеспечения государственных (муниципальных) нужд</t>
  </si>
  <si>
    <t>200</t>
  </si>
  <si>
    <t>Подпрограмма "Развитие транспортной системы и обеспечение безопасности дорожного движения на территории Новоселицкого муниципального округа Ставропольского края"</t>
  </si>
  <si>
    <t>01.2.00.00000</t>
  </si>
  <si>
    <t>Основное мероприятие "Развитие дорожного фонда Новоселицкого муниципального округа"</t>
  </si>
  <si>
    <t>01.2.01.00000</t>
  </si>
  <si>
    <t>Содержание и ремонт автомобильных дорог общего пользования местного значения</t>
  </si>
  <si>
    <t>01.2.01.9Д101</t>
  </si>
  <si>
    <t>Приобретение и установка дорожных знаков с целью обеспечения безопасности дорожного движения</t>
  </si>
  <si>
    <t>01.2.01.9Д102</t>
  </si>
  <si>
    <t>Профилактика безопасности дорожного движения в Новоселицком муниципальном округе</t>
  </si>
  <si>
    <t>01.2.01.9Д103</t>
  </si>
  <si>
    <t>Подпрограмма "Развитие сельского хозяйства в Новоселицком муниципальном округе Ставропольского края"</t>
  </si>
  <si>
    <t>01.3.00.00000</t>
  </si>
  <si>
    <t>Основное мероприятие "Развитие животноводства"</t>
  </si>
  <si>
    <t>01.3.01.00000</t>
  </si>
  <si>
    <t>Организация и и проведение мероприятий по борьбе с иксодовыми клещами-переносчиками Крымской геморрагической лихорадки в природных биотопах (на пастбищах)</t>
  </si>
  <si>
    <t>01.3.01.26540</t>
  </si>
  <si>
    <t>01.3.01.76540</t>
  </si>
  <si>
    <t>Основное мероприятие "Обеспечение реализации Подпрограммы"</t>
  </si>
  <si>
    <t>01.3.05.00000</t>
  </si>
  <si>
    <t>Осуществление управленческих функций по реализации отдельных государственных полномочий в области сельского хозяйства</t>
  </si>
  <si>
    <t>01.3.05.76530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</si>
  <si>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</si>
  <si>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</si>
  <si>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Подпрограмма "Модернизация экономики, развитие малого и среднего бизнеса, поддержка конкуренции и улучшение инвестиционного климата в Новоселицком муниципальном округе Ставропольского края"</t>
  </si>
  <si>
    <t>01.4.00.00000</t>
  </si>
  <si>
    <t>Основное мероприятие "Развитие системы поддержки субъектов малого и среднего предпринимательства"</t>
  </si>
  <si>
    <t>01.4.01.00000</t>
  </si>
  <si>
    <t>Предоставление грантов за счет средств бюджета Новоселицкого муниципального округа Ставропольского края субъектам малого и среднего предпринимательства</t>
  </si>
  <si>
    <t>01.4.01.21270</t>
  </si>
  <si>
    <t>Социальное обеспечение и иные выплаты населению</t>
  </si>
  <si>
    <t>300</t>
  </si>
  <si>
    <t>Основное мероприятие "Пропаганда и популяризация предпринимательской деятельности"</t>
  </si>
  <si>
    <t>01.4.02.00000</t>
  </si>
  <si>
    <t>Информационное сопровождение мероприятий, проводимых в сфере поддержки и развития малого и среднего предпринимательства</t>
  </si>
  <si>
    <t>01.4.02.21420</t>
  </si>
  <si>
    <t>Подпрограмма "Развитие муниципальной службы в Новоселицком муниципальном округе Ставропольского края"</t>
  </si>
  <si>
    <t>01.5.00.00000</t>
  </si>
  <si>
    <t>Основное мероприятие "Создание условий для развития и совершенствования муниципальной службы"</t>
  </si>
  <si>
    <t>01.5.01.00000</t>
  </si>
  <si>
    <t>Обеспечение гарантий работников органов местного самоуправления администрации Новоселицкого муниципального округа Ставропольского края в соответствии с законодательством Ставропольского края</t>
  </si>
  <si>
    <t>01.5.01.10050</t>
  </si>
  <si>
    <t>Основное мероприятие "Подготовка кадров для прохождения муниципальной службы в Новоселицком муниципальном окрге Ставропольского края по договорам о целевом обучении"</t>
  </si>
  <si>
    <t>01.5.02.00000</t>
  </si>
  <si>
    <t>Денежная выплата в размере 50% государственной академической стипендии, установленной для студентов, обучающихся на основании договора о целевом обучении по очной форме</t>
  </si>
  <si>
    <t>01.5.02.21465</t>
  </si>
  <si>
    <t>Основное мероприятие "Систематическое проведение учебы и организация прохождения курсов муниципальных служащих"</t>
  </si>
  <si>
    <t>01.5.04.00000</t>
  </si>
  <si>
    <t>Реализация мероприятий по развитию муниципальной службы</t>
  </si>
  <si>
    <t>01.5.04.21460</t>
  </si>
  <si>
    <t>Подпрограмма "Противодействие коррупции на территории Новоселицкого муниципального округа Ставропольского края"</t>
  </si>
  <si>
    <t>01.6.00.00000</t>
  </si>
  <si>
    <t>Основное мероприятие "Совершенствование системы противодействия коррупции"</t>
  </si>
  <si>
    <t>01.6.01.00000</t>
  </si>
  <si>
    <t>Осуществление мер по противодействию коррупции в границах муниципального образования</t>
  </si>
  <si>
    <t>01.6.01.21430</t>
  </si>
  <si>
    <t>Подпрограмма "Благоустройство территории Новоселицкого муниципального округа Ставропольского края"</t>
  </si>
  <si>
    <t>01.7.00.00000</t>
  </si>
  <si>
    <t>Основное мероприятие "Совершенствование и развитие комплексной системы благоустройства, жилищно - коммунального хозяйства"</t>
  </si>
  <si>
    <t>01.7.01.00000</t>
  </si>
  <si>
    <t>Обеспечение деятельности (оказание услуг) муниципальных учреждений</t>
  </si>
  <si>
    <t>01.7.01.11010</t>
  </si>
  <si>
    <t>Иные бюджетные ассигнования</t>
  </si>
  <si>
    <t>800</t>
  </si>
  <si>
    <t>Расходы на организацию технического обслуживания имущества органов местного самоуправления Новоселицкого муниципального округа Ставропольского края</t>
  </si>
  <si>
    <t>01.7.01.21370</t>
  </si>
  <si>
    <t>Организация и содержание сетей уличного освещения</t>
  </si>
  <si>
    <t>01.7.01.21600</t>
  </si>
  <si>
    <t>Организация и содержание объектов озеленения</t>
  </si>
  <si>
    <t>01.7.01.21610</t>
  </si>
  <si>
    <t>Организация и содержание мест захоронения</t>
  </si>
  <si>
    <t>01.7.01.21620</t>
  </si>
  <si>
    <t>Участие в организации деятельности по накоплению (в том числе раздельному накоплению), сбору, транспортированию, обработке, утилизации, обезвреживанию, захоронению твердых коммунальных отходов на территории Новоселицкого муниципального округа</t>
  </si>
  <si>
    <t>01.7.01.21630</t>
  </si>
  <si>
    <t>Прочие мероприятия по благоустройству территории Новоселицкого муниципального округа</t>
  </si>
  <si>
    <t>01.7.01.21640</t>
  </si>
  <si>
    <t>Прочие мероприятия по благоустройству территории Новоселицкого муниципального округа (аренда)</t>
  </si>
  <si>
    <t>01.7.01.22640</t>
  </si>
  <si>
    <t>Основное мероприятие "Осуществление деятельности по обращению с животными без владельцев, обитающими на территориях муниципального округа"</t>
  </si>
  <si>
    <t>01.7.02.00000</t>
  </si>
  <si>
    <t>Проведение мероприятий при осуществлении деятельности по обращению с животными без владельцев</t>
  </si>
  <si>
    <t>01.7.02.70140</t>
  </si>
  <si>
    <t>Подпрограмма "Развитие социального пространства в Новоселицком муниципальном округе Ставропольского края"</t>
  </si>
  <si>
    <t>01.9.00.00000</t>
  </si>
  <si>
    <t>Основное мероприятие "Профилактика безнадзорности и правонарушений"</t>
  </si>
  <si>
    <t>01.9.01.00000</t>
  </si>
  <si>
    <t>Создание и организация деятельности комиссий по делам несовершеннолетних и защите их прав</t>
  </si>
  <si>
    <t>01.9.01.76360</t>
  </si>
  <si>
    <t>Основное мероприятие "Обеспечение деятельности по опеке и попечительству в отношении граждан, признанных судом недееспособными"</t>
  </si>
  <si>
    <t>01.9.03.00000</t>
  </si>
  <si>
    <t>Организация и осуществление деятельности по опеке и попечительству в области здравоохранения</t>
  </si>
  <si>
    <t>01.9.03.76100</t>
  </si>
  <si>
    <t>Подпрограмма "Развитие архивного дела в Новоселицком муниципальном округе Ставропольского края"</t>
  </si>
  <si>
    <t>01.Б.00.00000</t>
  </si>
  <si>
    <t>Основное мероприятие "Осуществление мероприятий по формированию и обеспечению сохранности архивного фонда"</t>
  </si>
  <si>
    <t>01.Б.01.00000</t>
  </si>
  <si>
    <t>Осуществление отдельных государственных полномочий Ставропольского края по организации архивного дела в Ставропольском крае</t>
  </si>
  <si>
    <t>01.Б.01.76630</t>
  </si>
  <si>
    <t>Подпрограмма "Развитие физической культуры и спорта в Новоселицком муниципальном округе Ставропольского края"</t>
  </si>
  <si>
    <t>01.Д.00.00000</t>
  </si>
  <si>
    <t>Основное мероприятие "Организация и проведение официальных физкультурных мероприятий, спортивных мероприятий, турниров и первенств по видам спорта, смотров-конкурсов"</t>
  </si>
  <si>
    <t>01.Д.01.00000</t>
  </si>
  <si>
    <t>Мероприятия, направленные на развитие физической культуры и спорта</t>
  </si>
  <si>
    <t>01.Д.01.20360</t>
  </si>
  <si>
    <t>Основное мероприятие "Развитие системы образования детей и подростков в области физической культуры и спорта и центров спортивной подготовки"</t>
  </si>
  <si>
    <t>01.Д.05.00000</t>
  </si>
  <si>
    <t>01.Д.05.11010</t>
  </si>
  <si>
    <t>Предоставление субсидий бюджетным, автономным учреждениям и иным некоммерческим организациям</t>
  </si>
  <si>
    <t>600</t>
  </si>
  <si>
    <t>Подпрограмма "Обеспечение жильем молодых семей Новоселицкого муниципального округа Ставропольского края"</t>
  </si>
  <si>
    <t>01.Ж.00.00000</t>
  </si>
  <si>
    <t>Основное мероприятие "Социальные выплаты на приобретение жилья молодым семьям"</t>
  </si>
  <si>
    <t>01.Ж.01.00000</t>
  </si>
  <si>
    <t>Предоставление молодым семьям социальных выплат на приобретение (строительство) жилья</t>
  </si>
  <si>
    <t>01.Ж.01.L4970</t>
  </si>
  <si>
    <t>Подпрограмма "Обеспечение реализации муниципальной программы Новоселицкого муниципального округа Ставропольского края "Осуществление местного самоуправления в Новоселицком муниципальном округе Ставропольского края" и общепрограммные мероприятия"</t>
  </si>
  <si>
    <t>01.Л.00.00000</t>
  </si>
  <si>
    <t>Основное мероприятие "Депутаты Думы Ставропольского края и их помощники"</t>
  </si>
  <si>
    <t>01.Л.02.00000</t>
  </si>
  <si>
    <t>Обеспечение деятельности депутатов Думы Ставропольского края и их помощников в избирательном округе</t>
  </si>
  <si>
    <t>01.Л.02.76610</t>
  </si>
  <si>
    <t>Основное мероприятие "Обеспечение деятельности администрации муниципального образования"</t>
  </si>
  <si>
    <t>01.Л.03.00000</t>
  </si>
  <si>
    <t>Расходы на обеспечение функций органов местного самоуправления</t>
  </si>
  <si>
    <t>01.Л.03.10010</t>
  </si>
  <si>
    <t>Расходы на выплаты по оплате труда работников органов местного самоуправления</t>
  </si>
  <si>
    <t>01.Л.03.10020</t>
  </si>
  <si>
    <t>Расходы на приобретение и сопровождение электронных программ, необходимых для реализации муниципальных функций</t>
  </si>
  <si>
    <t>01.Л.03.20430</t>
  </si>
  <si>
    <t>Реализация государственных и муниципальных функций, связанных с общегосударственным управлением</t>
  </si>
  <si>
    <t>01.Л.03.21400</t>
  </si>
  <si>
    <t>Расходы на приобретение, содержание и ремонт муниципального имущества</t>
  </si>
  <si>
    <t>01.Л.03.21740</t>
  </si>
  <si>
    <t>Основное мероприятие "Обеспечение деятельности главы муниципального образования"</t>
  </si>
  <si>
    <t>01.Л.04.00000</t>
  </si>
  <si>
    <t>01.Л.04.10010</t>
  </si>
  <si>
    <t>01.Л.04.10020</t>
  </si>
  <si>
    <t>Муниципальная программа Новоселицкого муниципального округа Ставропольского края "Развитие образования в Новоселицком муниципальном округе Ставропольского края"</t>
  </si>
  <si>
    <t>02.0.00.00000</t>
  </si>
  <si>
    <t>Подпрограмма "Развитие дошкольного, общего и дополнительного образования в Новоселицком муниципальном округе Ставропольского края"</t>
  </si>
  <si>
    <t>02.1.00.00000</t>
  </si>
  <si>
    <t>Основное мероприятие "Развитие дошкольного образования"</t>
  </si>
  <si>
    <t>02.1.01.00000</t>
  </si>
  <si>
    <t>02.1.01.11010</t>
  </si>
  <si>
    <t>Обеспечение деятельности (оказание услуг) муниципальных учреждений (родительская плата)</t>
  </si>
  <si>
    <t>02.1.01.11710</t>
  </si>
  <si>
    <t>Предоставление мер социальной поддержки по оплате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</t>
  </si>
  <si>
    <t>02.1.01.76890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</si>
  <si>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</t>
  </si>
  <si>
    <t>02.1.01.77170</t>
  </si>
  <si>
    <t>Основное мероприятие "Развитие общего образования"</t>
  </si>
  <si>
    <t>02.1.03.00000</t>
  </si>
  <si>
    <t>02.1.03.11010</t>
  </si>
  <si>
    <t>02.1.03.11710</t>
  </si>
  <si>
    <t>02.1.03.76890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</si>
  <si>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</t>
  </si>
  <si>
    <t>02.1.03.77160</t>
  </si>
  <si>
    <t>Основное мероприятие "Развитие дополнительного образования"</t>
  </si>
  <si>
    <t>02.1.04.00000</t>
  </si>
  <si>
    <t>02.1.04.11010</t>
  </si>
  <si>
    <t>Обеспечение деятельности муниципального модельного опорного центра</t>
  </si>
  <si>
    <t>02.1.04.21355</t>
  </si>
  <si>
    <t>02.1.04.76890</t>
  </si>
  <si>
    <t>Сохранение льгот работающим в сельской местности, своевременная выплата мер социальной поддержки гражданам работающим в сельской местности</t>
  </si>
  <si>
    <t>02.1.04.80010</t>
  </si>
  <si>
    <t>Основное мероприятие "Мероприятия по проведению оздоровительной кампании детей"</t>
  </si>
  <si>
    <t>02.1.05.00000</t>
  </si>
  <si>
    <t>02.1.05.11010</t>
  </si>
  <si>
    <t>02.1.05.76890</t>
  </si>
  <si>
    <t>Организация и обеспечение отдыха и оздоровления детей</t>
  </si>
  <si>
    <t>02.1.05.78810</t>
  </si>
  <si>
    <t>Основное мероприятие "Обеспечение бесплатным горячим питанием обучающихся"</t>
  </si>
  <si>
    <t>02.1.06.00000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</si>
  <si>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</si>
  <si>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02.1.06.L3040</t>
  </si>
  <si>
    <t>Основное мероприятие "Охрана объектов и имущества учреждений муниципального округа"</t>
  </si>
  <si>
    <t>02.1.08.00000</t>
  </si>
  <si>
    <t>Обеспечение охраны образовательных организаций</t>
  </si>
  <si>
    <t>02.1.08.21310</t>
  </si>
  <si>
    <t>Основное мероприятие "Организация деятельности ученических производственных бригад"</t>
  </si>
  <si>
    <t>02.1.09.00000</t>
  </si>
  <si>
    <t>Оплата труда подростковой трудовой бригаде</t>
  </si>
  <si>
    <t>02.1.09.21320</t>
  </si>
  <si>
    <t>Основное мероприятие "Организация и обеспечение социальных выплат в области образования"</t>
  </si>
  <si>
    <t>02.1.10.00000</t>
  </si>
  <si>
    <t>Выплата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</si>
  <si>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02.1.10.76140</t>
  </si>
  <si>
    <t>Основное мероприятие "Реализации мероприятий персонифицированного финансирования дополнительного образования детей"</t>
  </si>
  <si>
    <t>02.1.11.00000</t>
  </si>
  <si>
    <t>Обеспечение функционирования модели персонифицированного финансирования дополнительного образования детей</t>
  </si>
  <si>
    <t>02.1.11.21350</t>
  </si>
  <si>
    <t>Региональный проект "Все лучшее детям"</t>
  </si>
  <si>
    <t>02. 1. Ю4. 00000</t>
  </si>
  <si>
    <t>Реализация мероприятий по модернизации школьных систем образования</t>
  </si>
  <si>
    <t>02.1.Ю4.57500</t>
  </si>
  <si>
    <t>02.1.Ю4. А7500</t>
  </si>
  <si>
    <t>Региональный проект "Педагоги и наставники"</t>
  </si>
  <si>
    <t>02.1.Ю6.00000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</si>
  <si>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</si>
  <si>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02.1.Ю6.51790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</si>
  <si>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</si>
  <si>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02.1.Ю6.53030</t>
  </si>
  <si>
    <t>Подпрограмма "Обеспечение пожарной безопасности в муниципальных образовательных учреждениях Новоселицкого округа Ставропольского края"</t>
  </si>
  <si>
    <t>02.2.00.00000</t>
  </si>
  <si>
    <t>Основное мероприятие "Проведение мероприятий в области пожарной безопасности"</t>
  </si>
  <si>
    <t>02.2.02.00000</t>
  </si>
  <si>
    <t>Мероприятия по повышению уровня пожарной безопасности</t>
  </si>
  <si>
    <t>02.2.02.20980</t>
  </si>
  <si>
    <t>Подпрограмма "Обеспечение реализации муниципальной программы Новоселицкого муниципального округа Ставропольского края "Развитие образования в Новоселицком муниципальном округе Ставропольского края" и общепрограммные мероприятия"</t>
  </si>
  <si>
    <t>02.3.00.00000</t>
  </si>
  <si>
    <t>Основное мероприятие "Обеспечение реализации Программы"</t>
  </si>
  <si>
    <t>02.3.01.00000</t>
  </si>
  <si>
    <t>02.3.01.10010</t>
  </si>
  <si>
    <t>02.3.01.10020</t>
  </si>
  <si>
    <t>Расходы на приобретение и сопровождение электронных программ и оборудования, необходимых для осуществления деятельности органов местного самоуправления и муниципальных учреждений</t>
  </si>
  <si>
    <t>02.3.01.20430</t>
  </si>
  <si>
    <t>Расходы на премирование физических лиц, выплату грантов за достижения в области образования</t>
  </si>
  <si>
    <t>02.3.01.20530</t>
  </si>
  <si>
    <t>Расходы на выплату единовременной денежной компенсации молодым специалистам из числа педагогических работников</t>
  </si>
  <si>
    <t>02.3.01.21360</t>
  </si>
  <si>
    <t>Основное мероприятие "Социальная поддержка детей - сирот и детей, оставшихся без попечения родителей"</t>
  </si>
  <si>
    <t>02.3.02.00000</t>
  </si>
  <si>
    <t>Расходы на организацию и осуществление деятельности по опеке и попечительству в области образования</t>
  </si>
  <si>
    <t>02.3.02.76200</t>
  </si>
  <si>
    <t>Выплата денежных средств на содержание ребенка опекуну (попечителю)</t>
  </si>
  <si>
    <t>02.3.02.78110</t>
  </si>
  <si>
    <t>Выплата единовременного пособия усыновителям</t>
  </si>
  <si>
    <t>02.3.02.78140</t>
  </si>
  <si>
    <t>Основное мероприятие "Обеспечение деятельности центра обслуживания образовательных организаций"</t>
  </si>
  <si>
    <t>02.3.03.00000</t>
  </si>
  <si>
    <t>02.3.03.11010</t>
  </si>
  <si>
    <t>Муниципальная программа Новоселицкого муниципального округа Ставропольского края "Повышение результативности и эффективности предоставления государственных и муниципальных услуг в Новоселицком муниципальном округе Ставропольского края в режиме "одного окна", в том числе в многофункциональном центре предоставления государственных и муниципальных услуг"</t>
  </si>
  <si>
    <t>03.0.00.00000</t>
  </si>
  <si>
    <t>Подпрограмма "Повышение результативности и эффективности предоставления государственных и муниципальных услуг в Новоселицком муниципальном округе Став-ропольского края в режиме "одного окна", в том числе в многофункциональном центре предоставления государственных и муниципальных услуг"</t>
  </si>
  <si>
    <t>03.1.00.00000</t>
  </si>
  <si>
    <t>Основное мероприятие "Повышение доступности государственных и муниципальных услуг, предоставляемых по принципу одного окна на территории Новоселицкого муниципального округа Ставропольского края"</t>
  </si>
  <si>
    <t>03.1.01.00000</t>
  </si>
  <si>
    <t>Организация предоставления государственных и муниципальных услуг по принципу "одного окна" на базе многофункционального центра предоставления государственных и муниципальных услуг</t>
  </si>
  <si>
    <t>03.1.01.21060</t>
  </si>
  <si>
    <t>Подпрограмма "Обеспечение реализации муниципальной программы "Повышение результативности и эффективности предоставления государственных и муници-пальных услуг в Новоселицком муниципальном округе Ставропольского края в режиме "одного окна", в том числе в многофункциональном центре предоставления государственных и муниципальных услуг"</t>
  </si>
  <si>
    <t>03.2.00.00000</t>
  </si>
  <si>
    <t>03.2.01.00000</t>
  </si>
  <si>
    <t>03.2.01.11010</t>
  </si>
  <si>
    <t>Муниципальная программа Новоселицкого муниципального округа Ставропольского края "Социальная поддержка граждан в Новоселицком муниципальном округе Ставропольского края"</t>
  </si>
  <si>
    <t>04.0.00.00000</t>
  </si>
  <si>
    <t>Подпрограмма "Социальное обеспечение населения Новоселицкого муниципального округа Ставропольского края"</t>
  </si>
  <si>
    <t>04.1.00.00000</t>
  </si>
  <si>
    <t>Основное мероприятие "Организация исполнения публичных нормативных обязательств"</t>
  </si>
  <si>
    <t>04.1.01.00000</t>
  </si>
  <si>
    <t>Осуществление ежегодной денежной выплаты лицам, награжденным нагрудным знаком "Почетный донор России"</t>
  </si>
  <si>
    <t>04.1.01.52200</t>
  </si>
  <si>
    <t>Выплата ежегодного социального пособия на проезд учащимся (студентам)</t>
  </si>
  <si>
    <t>04.1.01.76260</t>
  </si>
  <si>
    <t>Ежегодная денежная выплата гражданам Российской Федерации, не достигшим совершеннолетия на 3 сентября 1945 года и постоянно проживающим на территории Ставропольского края</t>
  </si>
  <si>
    <t>04.1.01.77820</t>
  </si>
  <si>
    <t>Обеспечение мер социальной поддержки ветеранов труда и тружеников тыла</t>
  </si>
  <si>
    <t>04.1.01.78210</t>
  </si>
  <si>
    <t>Обеспечение мер социальной поддержки ветеранов труда Ставропольского края</t>
  </si>
  <si>
    <t>04.1.01.78220</t>
  </si>
  <si>
    <t>Обеспечение мер социальной поддержки реабилитированных лиц и лиц, признанных пострадавшими от политических репрессий</t>
  </si>
  <si>
    <t>04.1.01.78230</t>
  </si>
  <si>
    <t>Ежемесячная доплата к пенсии гражданам, ставшим инвалидами при исполнении служебных обязанностей в районах боевых действий</t>
  </si>
  <si>
    <t>04.1.01.78240</t>
  </si>
  <si>
    <t>Ежемесячная денежная выплата семьям погибших ветеранов боевых действий</t>
  </si>
  <si>
    <t>04.1.01.78250</t>
  </si>
  <si>
    <t>Ежемесячная денежная компенсация на каждого ребенка на оплату жилья и коммунальных услуг</t>
  </si>
  <si>
    <t>04.1.01.78301</t>
  </si>
  <si>
    <t>Ежегодная денежная компенсация на каждого из детей, обучающихся в общеобразовательных организациях, в целях их обеспечения одеждой для посещения учебных занятий, а также спортивной формой на весь период обучения</t>
  </si>
  <si>
    <t>04.1.01.78302</t>
  </si>
  <si>
    <t>Ежемесячная денежная компенсация на каждого из  детей,  обучающихся  в 5 - 11 классах общеобразовательных организаций и (или)  обучающихся в профессиональных образовательных организациях по очной форме  обучения, расположенных на территории Ставропольского края, в рамках предоставления им одноразового бесплатного питания на весь период обучения,за исключением каникулярного времени в летние месяцы</t>
  </si>
  <si>
    <t>04.1.01.78303</t>
  </si>
  <si>
    <t>Ежемесячная  денежная компенсация на каждого из детей, обучающихся в общеобразовательных организациях, на оплату проезда автомобильным  транспортом (за исключением такси) в городском и пригородном сообщении, городским наземным электрическим транспортом</t>
  </si>
  <si>
    <t>04.1.01.78304</t>
  </si>
  <si>
    <t>Осуществление выплаты социального пособия на погребение</t>
  </si>
  <si>
    <t>04.1.01.78730</t>
  </si>
  <si>
    <t>Основное мероприятие "Организация и обеспечение социальных выплат отдельным категориям граждан"</t>
  </si>
  <si>
    <t>04.1.02.00000</t>
  </si>
  <si>
    <t>Оплата жилищно-коммунальных услуг отдельным категориям граждан</t>
  </si>
  <si>
    <t>04.1.02.52500</t>
  </si>
  <si>
    <t>Предоставление государственной социальной помощи малоимущим семьям, малоимущим одиноко проживающим гражданам</t>
  </si>
  <si>
    <t>04.1.02.76240</t>
  </si>
  <si>
    <t>Компенсация отдельным категориям граждан оплаты взноса на капитальный ремонт общего имущества в многоквартирном доме</t>
  </si>
  <si>
    <t>04.1.02.77220</t>
  </si>
  <si>
    <t>Предоставление гражданам субсидий на оплату жилого помещения и коммунальных услуг</t>
  </si>
  <si>
    <t>04.1.02.78260</t>
  </si>
  <si>
    <t>Дополнительные меры социальной поддержки в виде дополнительной компенсации расходов на оплату жилых помещений и коммунальных услуг участникам, инвалидам Великой Отечественной войны и бывшим несовершеннолетним узникам фашизма</t>
  </si>
  <si>
    <t>04.1.02.78270</t>
  </si>
  <si>
    <t>04.1.02.R4620</t>
  </si>
  <si>
    <t>Региональный проект "Многодетная семья"</t>
  </si>
  <si>
    <t>04 1 Я2 00000</t>
  </si>
  <si>
    <t>Оказание государственной социальной помощи на основании социального контракта отдельным категориям граждан</t>
  </si>
  <si>
    <t>04.1.Я2.54040</t>
  </si>
  <si>
    <t>Подпрограмма "Обеспечение реализации муниципальной программы Новоселицкого муниципального округа Ставропольского края "Социальная поддержка граждан в Новоселицком муниципальном округе Ставропольского края" и общепрограммные мероприятия"</t>
  </si>
  <si>
    <t>04.2.00.00000</t>
  </si>
  <si>
    <t>04.2.01.00000</t>
  </si>
  <si>
    <t>Осуществление отдельных государственных полномочий в области труда и социальной защиты отдельных категорий граждан</t>
  </si>
  <si>
    <t>04.2.01.76210</t>
  </si>
  <si>
    <t>Муниципальная программа Новоселицкого муниципального округа Ставропольского края "Управление финансами Новоселицкого муниципального округа Ставропольского края"</t>
  </si>
  <si>
    <t>06.0.00.00000</t>
  </si>
  <si>
    <t>Подпрограмма "Повышение сбалансированности и устойчивости бюджетной системы Новоселицкого муниципального округа Ставропольского края"</t>
  </si>
  <si>
    <t>06.1.00.00000</t>
  </si>
  <si>
    <t>Основное мероприятие "Организация и осуществление процессов ведения централизованного бюджетного (бухгалтерского) учета, составление отчетности"</t>
  </si>
  <si>
    <t>06.1.13.00000</t>
  </si>
  <si>
    <t>06.1.13.11010</t>
  </si>
  <si>
    <t>06.1.13.20430</t>
  </si>
  <si>
    <t>Подпрограмма "Обеспечение реализации муниципальной программы Новоселицкого муниципального округа Ставропольского края "Управление финансами Новоселицкого муниципального округа Ставропольского края" и общепрограммные мероприятия"</t>
  </si>
  <si>
    <t>06.2.00.00000</t>
  </si>
  <si>
    <t>06.2.01.00000</t>
  </si>
  <si>
    <t>06.2.01.10010</t>
  </si>
  <si>
    <t>06.2.01.10020</t>
  </si>
  <si>
    <t>06.2.01.20430</t>
  </si>
  <si>
    <t>06.2.01.21740</t>
  </si>
  <si>
    <t>Муниципальная программа Новоселицкого муниципального округа Ставропольского края "Сохранение и развитие культуры в Новоселицком муниципальном округе Ставропольского края"</t>
  </si>
  <si>
    <t>07.0.00.00000</t>
  </si>
  <si>
    <t>Подпрограмма "Развитие библиотечного дела в Новоселицком муниципальном округе Ставропольского края"</t>
  </si>
  <si>
    <t>07.1.00.00000</t>
  </si>
  <si>
    <t>Основное мероприятие "Осуществление библиотечного, библиографического и информационного обслуживания пользователей"</t>
  </si>
  <si>
    <t>07.1.01.00000</t>
  </si>
  <si>
    <t>07.1.01.11010</t>
  </si>
  <si>
    <t>Обеспечение деятельности (оказание услуг) муниципальных учреждений (целевые и безвозмездные поступления)</t>
  </si>
  <si>
    <t>07.1.01.11810</t>
  </si>
  <si>
    <t>Обеспечение деятельности (оказание услуг) муниципальных учреждений (платные услуги)</t>
  </si>
  <si>
    <t>07.1.01.11910</t>
  </si>
  <si>
    <t>Основное мероприятие "Формирование единого библиотечного фонда"</t>
  </si>
  <si>
    <t>07.1.02.00000</t>
  </si>
  <si>
    <t>Комплектование книжных фондов библиотек муниципальных образований</t>
  </si>
  <si>
    <t>07.1.02.25194</t>
  </si>
  <si>
    <t>Подпрограмма "Развитие музейного дела в Новоселицком муниципальном округе Ставропольского края"</t>
  </si>
  <si>
    <t>07.2.00.00000</t>
  </si>
  <si>
    <t>Основное мероприятие "Осуществление хранения и публичного представления музейных предметов и музейных коллекций"</t>
  </si>
  <si>
    <t>07.2.01.00000</t>
  </si>
  <si>
    <t>07.2.01.11010</t>
  </si>
  <si>
    <t>07.2.01.11810</t>
  </si>
  <si>
    <t>07.2.01.11910</t>
  </si>
  <si>
    <t>Подпрограмма "Сохранение и развитие туристического потенциала Новоселицкого муниципального округа Ставропольского края"</t>
  </si>
  <si>
    <t>07.3.00.00000</t>
  </si>
  <si>
    <t>Основное мероприятие "Развитие внутреннего туризма"</t>
  </si>
  <si>
    <t>07.3.01.00000</t>
  </si>
  <si>
    <t>Изготовление рекламно-сувенирной продукции с туристской символикой</t>
  </si>
  <si>
    <t>07.3.01.21520</t>
  </si>
  <si>
    <t>Подпрограмма "Развитие культурно- досуговой деятельности и народного творчества"</t>
  </si>
  <si>
    <t>07.4.00.00000</t>
  </si>
  <si>
    <t>Основное мероприятие "Создание условий для организации досуга и обеспечения жителей поселения услугами организаций культуры"</t>
  </si>
  <si>
    <t>07.4.01.00000</t>
  </si>
  <si>
    <t>07.4.01.11010</t>
  </si>
  <si>
    <t>07.4.01.11910</t>
  </si>
  <si>
    <t>07.4.01.80010</t>
  </si>
  <si>
    <t>07.4.02.00000</t>
  </si>
  <si>
    <t>Обеспечение охраны муниципальных учреждений</t>
  </si>
  <si>
    <t>07.4.02.21310</t>
  </si>
  <si>
    <t>Основное мероприятие "Создание условий для демонстрации фильмов"</t>
  </si>
  <si>
    <t>07.4.03.00000</t>
  </si>
  <si>
    <t>Осуществление кинопоказов</t>
  </si>
  <si>
    <t>07.4.03.21810</t>
  </si>
  <si>
    <t>Основное мероприятие "Проведение мероприятий в области культуры"</t>
  </si>
  <si>
    <t>07.4.04.00000</t>
  </si>
  <si>
    <t>Расходы на проведение культурно-досуговых мероприятий</t>
  </si>
  <si>
    <t>07.4.04.20070</t>
  </si>
  <si>
    <t>Расходы на организацию и проведение праздничных мероприятий в Новоселицком муниципальном округе Ставропольского края</t>
  </si>
  <si>
    <t>07.4.04.20080</t>
  </si>
  <si>
    <t>Подпрограмма "Обеспечение реализации муниципальной программы Новоселицкого муниципального округа Ставропольского края "Сохранение и развитие культуры в Новоселицком муниципальном округе Ставропольского края" и общепрограммные мероприятия"</t>
  </si>
  <si>
    <t>07.5.00.00000</t>
  </si>
  <si>
    <t>07.5.01.00000</t>
  </si>
  <si>
    <t>07.5.01.10010</t>
  </si>
  <si>
    <t>07.5.01.10020</t>
  </si>
  <si>
    <t>07.5.01.21740</t>
  </si>
  <si>
    <t>Основное мероприятие "Обеспечение деятельности центра обслуживания учреждений культуры"</t>
  </si>
  <si>
    <t>07.5.02.00000</t>
  </si>
  <si>
    <t>07.5.02.11010</t>
  </si>
  <si>
    <t>Основное мероприятие "Проведение мероприятий по обеспечению сохранности объектов культурного наследия"</t>
  </si>
  <si>
    <t>07.5.03.00000</t>
  </si>
  <si>
    <t>07.5.03.21740</t>
  </si>
  <si>
    <t>Подпрограмма "Обеспечение пожарной безопасности в муниципальных учреждениях культуры"</t>
  </si>
  <si>
    <t>07.6.00.00000</t>
  </si>
  <si>
    <t>07.6.01.00000</t>
  </si>
  <si>
    <t>07.6.01.20980</t>
  </si>
  <si>
    <t>Муниципальная программа Новоселицкого муниципального округа Ставропольского края "Управление имуществом Новоселицкого муниципального округа Ставропольского края"</t>
  </si>
  <si>
    <t>08.0.00.00000</t>
  </si>
  <si>
    <t>Подпрограмма "Управление муниципальной собственностью Новоселицкого муниципального округа Ставропольского края в области имущественных и земельных отношений"</t>
  </si>
  <si>
    <t>08.1.00.00000</t>
  </si>
  <si>
    <t>Основное мероприятие "Совершенствование учета и мониторинга использования муниципального имущества"</t>
  </si>
  <si>
    <t>08.1.02.00000</t>
  </si>
  <si>
    <t>08.1.02.21400</t>
  </si>
  <si>
    <t>Осуществление мероприятий по владению, пользованию и распоряжению имуществом, находящимся в муниципальной собственности муниципального округа</t>
  </si>
  <si>
    <t>08.1.02.21530</t>
  </si>
  <si>
    <t>Подпрограмма "Обеспечение реализации муниципальной программы Новоселицкого муниципального округа Ставропольского края "Управление имуществом Новоселицкого муниципального округа Ставропольского края" и общепрограммные мероприятия"</t>
  </si>
  <si>
    <t>08.2.00.00000</t>
  </si>
  <si>
    <t>08.2.01.00000</t>
  </si>
  <si>
    <t>08.2.01.10010</t>
  </si>
  <si>
    <t>08.2.01.10020</t>
  </si>
  <si>
    <t>08.2.01.20430</t>
  </si>
  <si>
    <t>08.2.01.21740</t>
  </si>
  <si>
    <t>Муниципальная программа Новоселицкого муниципального округа Ставропольского края "Молодежь Новоселицкого муниципального округа Ставропольского края"</t>
  </si>
  <si>
    <t>09.0.00.00000</t>
  </si>
  <si>
    <t>Подпрограмма "Поддержка талантливой и инициативной молодежи, патриотическое воспитание, вовлечение молодежи в социальную практику"</t>
  </si>
  <si>
    <t>09.1.00.00000</t>
  </si>
  <si>
    <t>Основное мероприятие "Организационная и воспитательная работа с молодежью"</t>
  </si>
  <si>
    <t>09.1.01.00000</t>
  </si>
  <si>
    <t>Проведение мероприятий для детей и молодежи</t>
  </si>
  <si>
    <t>09.1.01.20370</t>
  </si>
  <si>
    <t>Подпрограмма "Обеспечение реализации муниципальной программы Новоселицкого муниципального округа Ставропольского края "Молодежь Новоселицкого муниципального округа Ставропольского края" и общепрограммные мероприятия"</t>
  </si>
  <si>
    <t>09.2.00.00000</t>
  </si>
  <si>
    <t>09.2.01.00000</t>
  </si>
  <si>
    <t>09.2.01.11010</t>
  </si>
  <si>
    <t>Муниципальная программа Новоселицкого муниципального округа Ставропольского края "Профилактика правонарушений, терроризма, поддержка казачества и обеспечение общественного порядка на территории Новоселицкого муниципального округа Ставропольского края"</t>
  </si>
  <si>
    <t>10.0.00.00000</t>
  </si>
  <si>
    <t>Подпрограмма "Обеспечение общественного порядка"</t>
  </si>
  <si>
    <t>10.1.00.00000</t>
  </si>
  <si>
    <t>Основное мероприятие "Укрепление общественного порядка и общественной безопасности"</t>
  </si>
  <si>
    <t>10.1.01.00000</t>
  </si>
  <si>
    <t>Профилактика правонарушений в Новоселицком округе</t>
  </si>
  <si>
    <t>10.1.01.20020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</si>
  <si>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</si>
  <si>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10.1.01.51200</t>
  </si>
  <si>
    <t>Основное мероприятие "Организация взаимодействия с общественными организациями правоохранительной направленностипо вопросам охраны порядка"</t>
  </si>
  <si>
    <t>10.1.02.00000</t>
  </si>
  <si>
    <t>Проведение конкурсов "Народная дружина" и "Лучший народный дружинник"</t>
  </si>
  <si>
    <t>10.1.02.21330</t>
  </si>
  <si>
    <t>Организация работы по обеспечению народных дружинников удостоверениями, символикой и страхованием жизни и здоровья на период участия в охране общественного порядка, а также на реализацию льгот и мер стимулирования народных дружин</t>
  </si>
  <si>
    <t>10.1.02.21680</t>
  </si>
  <si>
    <t>Основное мероприятие "Принятие мер по устранению нарушений действующего законодательства"</t>
  </si>
  <si>
    <t>10.1.03.00000</t>
  </si>
  <si>
    <t>Осуществление отдельных государственных полномочий Ставропольского края по созданию и организации деятельности административных комиссий</t>
  </si>
  <si>
    <t>10.1.03.76930</t>
  </si>
  <si>
    <t>Основное мероприятие "Профилактика преступлений в состоянии алкогольного опьянения"</t>
  </si>
  <si>
    <t>10.1.04.00000</t>
  </si>
  <si>
    <t>Проведение профилактической работы по предупреждению преступлений, совершаемых в состоянии алкогольного опьянения (разработка и изготовление полиграфической продукции)</t>
  </si>
  <si>
    <t>10.1.04.20650</t>
  </si>
  <si>
    <t>Основное мероприятие "Профилактика подростковой преступности"</t>
  </si>
  <si>
    <t>10.1.05.00000</t>
  </si>
  <si>
    <t>Повышение правовой грамотности подростков и их родителей (разработка и изготовление полиграфической продукции)</t>
  </si>
  <si>
    <t>10.1.05.20640</t>
  </si>
  <si>
    <t>Основное мероприятие "Профилактика рецидивной преступности"</t>
  </si>
  <si>
    <t>10.1.07.00000</t>
  </si>
  <si>
    <t>Организация профилактических мер, направленных на предупреждение рецидивной преступности, социальную адаптацию и ресоциализацию лиц, отбывших наказание в виде лишения свободы (разработка и изготовление полиграфической продукции)</t>
  </si>
  <si>
    <t>10.1.07.20630</t>
  </si>
  <si>
    <t>Основное мероприятие "Профилактика правонарушений в общественных местах и на улицах"</t>
  </si>
  <si>
    <t>10.1.08.00000</t>
  </si>
  <si>
    <t>Организация информационно пропагандистских мероприятий, направленных на профилактику правонарушений на улицах и в общественных местах округа (разработка и изготовление полиграфической продукции)</t>
  </si>
  <si>
    <t>10.1.08.20620</t>
  </si>
  <si>
    <t>Основное мероприятие "Профилактика мошенничества"</t>
  </si>
  <si>
    <t>10.1.09.00000</t>
  </si>
  <si>
    <t>Организация информационно пропагандистских мероприятий, направленных на профилактику мошенничества и информирование граждан о способах и средствах правомерной защиты от преступных и иных посягательств (разработка и изготовление полиграфической продукции)</t>
  </si>
  <si>
    <t>10.1.09.20660</t>
  </si>
  <si>
    <t>Подпрограмма "Межнациональные отношения, профилактика терроризма и поддержка казачества на территории Новоселицкого муниципального округа Ставропольского края"</t>
  </si>
  <si>
    <t>10.2.00.00000</t>
  </si>
  <si>
    <t>Основное мероприятие "Совершенствование системы профилактических мер антитеррористической и антиэкстремистской направленности"</t>
  </si>
  <si>
    <t>10.2.01.00000</t>
  </si>
  <si>
    <t>Реализация мероприятий по обеспечению безопасности граждан в местах массового пребывания</t>
  </si>
  <si>
    <t>10.2.01.20950</t>
  </si>
  <si>
    <t>Информационно-пропагандистское противодействие экстремизму и терроризму</t>
  </si>
  <si>
    <t>10.2.01.20960</t>
  </si>
  <si>
    <t>Проведение информационно - пропагандистских мероприятий, направленных на профилактику идеологии терроризма</t>
  </si>
  <si>
    <t>10.2.01.S7730</t>
  </si>
  <si>
    <t>Основное мероприятие "Проведение комплексных мероприятий по гармонизации межнациональных отношений"</t>
  </si>
  <si>
    <t>10.2.02.00000</t>
  </si>
  <si>
    <t>Проведение Фестиваля межнациональных культур</t>
  </si>
  <si>
    <t>10.2.02.20560</t>
  </si>
  <si>
    <t>Подпрограмма "Гражданская оборона, защита населения и территории Новоселицкого муниципального округа Ставроропольского края от чрезвычайных ситуаций"</t>
  </si>
  <si>
    <t>10.3.00.00000</t>
  </si>
  <si>
    <t>Основное мероприятие "Обеспечение безопасности и защита населения и территорий от чрезвычайных ситуаций природного и техногенного характера"</t>
  </si>
  <si>
    <t>10.3.01.00000</t>
  </si>
  <si>
    <t>Проведение противопаводковых мероприятий, расчистка и прокладка обводных и сточных каналов, русел рек - укрепеление плотин, мостов и т.д.</t>
  </si>
  <si>
    <t>10.3.01.21280</t>
  </si>
  <si>
    <t>Оказание социальной поддержки пострадавшим гражданам и выполнение неотложных аварийно - восстановительных работ при ликвидации чрезвычайных ситуаций</t>
  </si>
  <si>
    <t>10.3.01.21290</t>
  </si>
  <si>
    <t>Организация и осуществление мероприятий по защите населения и территории муниципального округа от чрезвычайных ситуаций природного и техногенного характера</t>
  </si>
  <si>
    <t>10.3.01.21720</t>
  </si>
  <si>
    <t>Основное мероприятие "Создание резерва финансовых ресурсов на предупреждение и ликвидацию последствий чрезвычайных ситуаций в Новоселицком муниципальном округе Ставропольского края"</t>
  </si>
  <si>
    <t>10.3.03.00000</t>
  </si>
  <si>
    <t>Резерв финансовых ресурсов для предупреждения и ликвидации чрезвычайных ситуаций</t>
  </si>
  <si>
    <t>10.3.03.21300</t>
  </si>
  <si>
    <t>Основное мероприятие "Профилактические мероприятия по предотвращению пожаров в жилых помещениях граждан, находящихся в социально опасном положении"</t>
  </si>
  <si>
    <t>10.3.04.00000</t>
  </si>
  <si>
    <t>Расходы на обеспечение пожарными извещателями отдельных категорий граждан</t>
  </si>
  <si>
    <t>10.3.04.21390</t>
  </si>
  <si>
    <t>Подпрограмма "Обеспечение реализации муниципальной программы Новоселицкого муниципального округа Ставропольского края "Профилактика правонарушений, терроризма, поддержка казачества и обеспечение общественного порядка на территории Новоселицкого муниципального округа Ставропольского края" и общепрограммные мероприятия"</t>
  </si>
  <si>
    <t>10.4.00.00000</t>
  </si>
  <si>
    <t>10.4.01.00000</t>
  </si>
  <si>
    <t>10.4.01.11010</t>
  </si>
  <si>
    <t>Обеспечение деятельности аварийно-спасательной службы</t>
  </si>
  <si>
    <t>10.4.01.20100</t>
  </si>
  <si>
    <t>Подпрограмма "Безопасный город"</t>
  </si>
  <si>
    <t>10.5.00.00000</t>
  </si>
  <si>
    <t>Основное мероприятие "Развитие аппаратно-программного комплекса "Безопасный город" на территории Новоселицкого муниципального округа"</t>
  </si>
  <si>
    <t>10.5.01.00000</t>
  </si>
  <si>
    <t>Внедрение комплексной автоматизированной системы "Безопасное село"</t>
  </si>
  <si>
    <t>10.5.01.21410</t>
  </si>
  <si>
    <t>Подпрограмма "Комплексные меры по профилактике наркомании и противодействию незаконному обороту наркотиков"</t>
  </si>
  <si>
    <t>10.6.00.00000</t>
  </si>
  <si>
    <t>Основное мероприятие "Проведение комплексных мероприятий по профилактике наркомании и социально-негативных явлений"</t>
  </si>
  <si>
    <t>10.6.02.00000</t>
  </si>
  <si>
    <t>Изготовление сувенирной продукции антинаркотической направленности</t>
  </si>
  <si>
    <t>10.6.02.21750</t>
  </si>
  <si>
    <t>Основное мероприятие "Организация деятельности средств массовой информации по повышению эффективности антинаркотической пропаганды, формированию в обществе негативного отношения к наркотикам"</t>
  </si>
  <si>
    <t>10.6.03.00000</t>
  </si>
  <si>
    <t>Изготовление полиграфической продукции антинаркотической направленности</t>
  </si>
  <si>
    <t>10.6.03.20580</t>
  </si>
  <si>
    <t>Обеспечение деятельности органов местного самоуправления</t>
  </si>
  <si>
    <t>50.0.00.00000</t>
  </si>
  <si>
    <t>Непрограммные расходы в рамках обеспечения деятельности центрального аппарата совета</t>
  </si>
  <si>
    <t>50.4.00.00000</t>
  </si>
  <si>
    <t>50.4.00.10010</t>
  </si>
  <si>
    <t>50.4.00.10020</t>
  </si>
  <si>
    <t>50.4.00.20430</t>
  </si>
  <si>
    <t>50.4.00.21400</t>
  </si>
  <si>
    <t>50.4.00.21740</t>
  </si>
  <si>
    <t>Непрограммные расходы в рамках обеспечения деятельности Контрольно-счетной палаты Новоселицкого муниципального округа Ставропольского края</t>
  </si>
  <si>
    <t>50.5.00.00000</t>
  </si>
  <si>
    <t>50.5.00.10010</t>
  </si>
  <si>
    <t>50.5.00.10020</t>
  </si>
  <si>
    <t>Расходы на приобретение и сопровождение электронных программ и оборудования, необходимых для осуществления деятельности контрольно-счетной палаты Новоселицкого муниципального округа Ставропольского края</t>
  </si>
  <si>
    <t>50.5.00.20430</t>
  </si>
  <si>
    <t>50.5.00.21740</t>
  </si>
  <si>
    <t>Непрограммные расходы в рамках мероприятий проводимых органами местного самоуправления округа</t>
  </si>
  <si>
    <t>50.7.00.00000</t>
  </si>
  <si>
    <t>50.7.00.10010</t>
  </si>
  <si>
    <t>50.7.00.10020</t>
  </si>
  <si>
    <t>Целевые средства на исполнение расходных обязательств</t>
  </si>
  <si>
    <t>50.7.00.10100</t>
  </si>
  <si>
    <t>50.7.00.20430</t>
  </si>
  <si>
    <t>Разработка, изготовление и экспертиза проектно-сметной документации</t>
  </si>
  <si>
    <t>50.7.00.20500</t>
  </si>
  <si>
    <t>Предоставление субсидий социально ориентированным некоммерческим организациям</t>
  </si>
  <si>
    <t>50.7.00.21200</t>
  </si>
  <si>
    <t>50.7.00.21400</t>
  </si>
  <si>
    <t>50.7.00.21740</t>
  </si>
  <si>
    <t>Профилактика и устранение последствий распространения коронавирусной инфекции на территории Новоселицкого муниципального округа Ставропольского края</t>
  </si>
  <si>
    <t>50.7.00.22381</t>
  </si>
  <si>
    <t>Освещение деятельности органов местного самоуправления Новоселицкого муниципального округа в средствах массовой информации, печатных изданиях, в информационно-телекоммуникационной сети "Интернет"</t>
  </si>
  <si>
    <t>50.7.00.28710</t>
  </si>
  <si>
    <t>Осуществление первичного воинского учета органами местного самоуправления муниципальных и городских округов</t>
  </si>
  <si>
    <t>50.7.00.51180</t>
  </si>
  <si>
    <t>Прочие расходы за счет бюджетных ассигнований дорожного фонда</t>
  </si>
  <si>
    <t>50.7.00.9Д860</t>
  </si>
  <si>
    <t>Всего</t>
  </si>
  <si>
    <t>Условно утвержденные расходы</t>
  </si>
  <si>
    <t>ИТОГО</t>
  </si>
  <si>
    <t xml:space="preserve">РАСПРЕДЕЛЕНИЕ
бюджетных ассигнований по целевым статьям (муниципальным  программам и непрограммным направлениям деятельности), группам видов расходов классификации расходов местного бюджета на плановый период 2026 и 2027  годов
</t>
  </si>
  <si>
    <t>тыс.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</si>
</sst>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\.0\.00\.00000"/>
    <numFmt numFmtId="165" formatCode="000;[Red]\-000;&quot;&quot;"/>
    <numFmt numFmtId="166" formatCode="#,##0.00_ ;[Red]\-#,##0.00\ "/>
    <numFmt numFmtId="167" formatCode="00\.0\.00\.00000;;&quot;&quot;"/>
    <numFmt numFmtId="168" formatCode="#,##0.00;[Red]\-#,##0.00;0.00"/>
  </numFmts>
  <fonts count="11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8">
    <xf numFmtId="0" fontId="0" fillId="0" borderId="0"/>
    <xf numFmtId="0" fontId="2" fillId="0" borderId="0"/>
    <xf numFmtId="0" fontId="4" fillId="0" borderId="0"/>
    <xf numFmtId="0" fontId="4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35">
    <xf numFmtId="0" fontId="0" fillId="0" borderId="0" xfId="0"/>
    <xf numFmtId="0" fontId="3" fillId="0" borderId="1" xfId="1" applyFont="1" applyFill="1" applyBorder="1" applyAlignment="1" applyProtection="1">
      <alignment horizontal="center"/>
      <protection hidden="1"/>
    </xf>
    <xf numFmtId="0" fontId="3" fillId="0" borderId="1" xfId="1" applyFont="1" applyFill="1" applyBorder="1" applyAlignment="1" applyProtection="1">
      <alignment horizontal="center" vertical="center" wrapText="1"/>
      <protection hidden="1"/>
    </xf>
    <xf numFmtId="164" fontId="3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3" fillId="0" borderId="1" xfId="1" applyNumberFormat="1" applyFont="1" applyFill="1" applyBorder="1" applyAlignment="1" applyProtection="1">
      <alignment horizontal="right" vertical="center"/>
      <protection hidden="1"/>
    </xf>
    <xf numFmtId="165" fontId="3" fillId="0" borderId="1" xfId="1" applyNumberFormat="1" applyFont="1" applyFill="1" applyBorder="1" applyAlignment="1" applyProtection="1">
      <alignment horizontal="right" vertical="center"/>
      <protection hidden="1"/>
    </xf>
    <xf numFmtId="166" fontId="3" fillId="0" borderId="1" xfId="1" applyNumberFormat="1" applyFont="1" applyFill="1" applyBorder="1" applyAlignment="1" applyProtection="1">
      <alignment horizontal="right" vertical="center"/>
      <protection hidden="1"/>
    </xf>
    <xf numFmtId="0" fontId="5" fillId="0" borderId="0" xfId="0" applyFont="1"/>
    <xf numFmtId="165" fontId="3" fillId="0" borderId="1" xfId="2" applyNumberFormat="1" applyFont="1" applyFill="1" applyBorder="1" applyAlignment="1" applyProtection="1">
      <alignment horizontal="justify" vertical="center" wrapText="1"/>
      <protection hidden="1"/>
    </xf>
    <xf numFmtId="167" fontId="3" fillId="0" borderId="1" xfId="2" applyNumberFormat="1" applyFont="1" applyFill="1" applyBorder="1" applyAlignment="1" applyProtection="1">
      <alignment horizontal="right" vertical="center"/>
      <protection hidden="1"/>
    </xf>
    <xf numFmtId="165" fontId="3" fillId="0" borderId="1" xfId="2" applyNumberFormat="1" applyFont="1" applyFill="1" applyBorder="1" applyAlignment="1" applyProtection="1">
      <alignment horizontal="right" vertical="center"/>
      <protection hidden="1"/>
    </xf>
    <xf numFmtId="166" fontId="5" fillId="0" borderId="0" xfId="0" applyNumberFormat="1" applyFont="1"/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7" fontId="3" fillId="0" borderId="1" xfId="0" applyNumberFormat="1" applyFont="1" applyFill="1" applyBorder="1" applyAlignment="1" applyProtection="1">
      <alignment horizontal="right" vertical="center"/>
      <protection hidden="1"/>
    </xf>
    <xf numFmtId="165" fontId="3" fillId="0" borderId="1" xfId="0" applyNumberFormat="1" applyFont="1" applyFill="1" applyBorder="1" applyAlignment="1" applyProtection="1">
      <alignment horizontal="right" vertical="center"/>
      <protection hidden="1"/>
    </xf>
    <xf numFmtId="165" fontId="3" fillId="0" borderId="1" xfId="3" applyNumberFormat="1" applyFont="1" applyFill="1" applyBorder="1" applyAlignment="1" applyProtection="1">
      <alignment horizontal="left" vertical="center" wrapText="1"/>
      <protection hidden="1"/>
    </xf>
    <xf numFmtId="167" fontId="3" fillId="0" borderId="1" xfId="3" applyNumberFormat="1" applyFont="1" applyFill="1" applyBorder="1" applyAlignment="1" applyProtection="1">
      <alignment horizontal="right" vertical="center"/>
      <protection hidden="1"/>
    </xf>
    <xf numFmtId="165" fontId="3" fillId="0" borderId="1" xfId="3" applyNumberFormat="1" applyFont="1" applyFill="1" applyBorder="1" applyAlignment="1" applyProtection="1">
      <alignment horizontal="right" vertical="center"/>
      <protection hidden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 applyProtection="1">
      <alignment horizontal="right" vertical="center"/>
      <protection hidden="1"/>
    </xf>
    <xf numFmtId="4" fontId="3" fillId="0" borderId="1" xfId="3" applyNumberFormat="1" applyFont="1" applyFill="1" applyBorder="1" applyAlignment="1" applyProtection="1">
      <alignment horizontal="right" vertical="center"/>
      <protection hidden="1"/>
    </xf>
    <xf numFmtId="0" fontId="7" fillId="0" borderId="1" xfId="1" applyFont="1" applyFill="1" applyBorder="1" applyProtection="1">
      <protection hidden="1"/>
    </xf>
    <xf numFmtId="168" fontId="7" fillId="0" borderId="1" xfId="1" applyNumberFormat="1" applyFont="1" applyFill="1" applyBorder="1" applyAlignment="1" applyProtection="1">
      <alignment horizontal="right"/>
      <protection hidden="1"/>
    </xf>
    <xf numFmtId="0" fontId="3" fillId="0" borderId="1" xfId="0" applyFont="1" applyFill="1" applyBorder="1" applyAlignment="1" applyProtection="1">
      <alignment horizontal="left" vertical="center" wrapText="1"/>
      <protection hidden="1"/>
    </xf>
    <xf numFmtId="0" fontId="3" fillId="0" borderId="1" xfId="0" applyFont="1" applyFill="1" applyBorder="1"/>
    <xf numFmtId="4" fontId="3" fillId="0" borderId="1" xfId="0" applyNumberFormat="1" applyFont="1" applyFill="1" applyBorder="1"/>
    <xf numFmtId="0" fontId="7" fillId="0" borderId="1" xfId="0" applyFont="1" applyFill="1" applyBorder="1" applyAlignment="1" applyProtection="1">
      <alignment horizontal="left" vertical="center" wrapText="1"/>
      <protection hidden="1"/>
    </xf>
    <xf numFmtId="0" fontId="7" fillId="0" borderId="1" xfId="0" applyFont="1" applyFill="1" applyBorder="1"/>
    <xf numFmtId="166" fontId="7" fillId="0" borderId="1" xfId="0" applyNumberFormat="1" applyFont="1" applyFill="1" applyBorder="1"/>
    <xf numFmtId="4" fontId="0" fillId="0" borderId="0" xfId="0" applyNumberFormat="1" applyAlignment="1">
      <alignment horizontal="right" vertical="center"/>
    </xf>
    <xf numFmtId="4" fontId="0" fillId="0" borderId="0" xfId="0" applyNumberFormat="1"/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</cellXfs>
  <cellStyles count="68">
    <cellStyle name="Обычный" xfId="0" builtinId="0"/>
    <cellStyle name="Обычный 10" xfId="4"/>
    <cellStyle name="Обычный 11" xfId="5"/>
    <cellStyle name="Обычный 11 2" xfId="6"/>
    <cellStyle name="Обычный 12" xfId="7"/>
    <cellStyle name="Обычный 13" xfId="8"/>
    <cellStyle name="Обычный 14" xfId="9"/>
    <cellStyle name="Обычный 15" xfId="2"/>
    <cellStyle name="Обычный 2" xfId="1"/>
    <cellStyle name="Обычный 2 10" xfId="3"/>
    <cellStyle name="Обычный 2 10 2" xfId="10"/>
    <cellStyle name="Обычный 2 10 3" xfId="11"/>
    <cellStyle name="Обычный 2 10_Копия Xl0000019" xfId="12"/>
    <cellStyle name="Обычный 2 11" xfId="13"/>
    <cellStyle name="Обычный 2 11 2" xfId="14"/>
    <cellStyle name="Обычный 2 11_Копия Xl0000019" xfId="15"/>
    <cellStyle name="Обычный 2 12" xfId="16"/>
    <cellStyle name="Обычный 2 12 2" xfId="17"/>
    <cellStyle name="Обычный 2 12_Копия Xl0000019" xfId="18"/>
    <cellStyle name="Обычный 2 13" xfId="19"/>
    <cellStyle name="Обычный 2 13 2" xfId="20"/>
    <cellStyle name="Обычный 2 13_Копия Xl0000019" xfId="21"/>
    <cellStyle name="Обычный 2 14" xfId="22"/>
    <cellStyle name="Обычный 2 14 2" xfId="23"/>
    <cellStyle name="Обычный 2 14_Копия Xl0000019" xfId="24"/>
    <cellStyle name="Обычный 2 15" xfId="25"/>
    <cellStyle name="Обычный 2 16" xfId="26"/>
    <cellStyle name="Обычный 2 17" xfId="27"/>
    <cellStyle name="Обычный 2 17 2" xfId="28"/>
    <cellStyle name="Обычный 2 17 3" xfId="29"/>
    <cellStyle name="Обычный 2 17 4" xfId="30"/>
    <cellStyle name="Обычный 2 17 5" xfId="31"/>
    <cellStyle name="Обычный 2 17 6" xfId="32"/>
    <cellStyle name="Обычный 2 18" xfId="33"/>
    <cellStyle name="Обычный 2 18 2" xfId="34"/>
    <cellStyle name="Обычный 2 18 3" xfId="35"/>
    <cellStyle name="Обычный 2 18 4" xfId="36"/>
    <cellStyle name="Обычный 2 18 5" xfId="37"/>
    <cellStyle name="Обычный 2 18 6" xfId="38"/>
    <cellStyle name="Обычный 2 18 7" xfId="39"/>
    <cellStyle name="Обычный 2 2" xfId="40"/>
    <cellStyle name="Обычный 2 2 2" xfId="41"/>
    <cellStyle name="Обычный 2 2 3" xfId="42"/>
    <cellStyle name="Обычный 2 2_Копия Xl0000019" xfId="43"/>
    <cellStyle name="Обычный 2 3" xfId="44"/>
    <cellStyle name="Обычный 2 4" xfId="45"/>
    <cellStyle name="Обычный 2 5" xfId="46"/>
    <cellStyle name="Обычный 2 5 2" xfId="47"/>
    <cellStyle name="Обычный 2 5_Копия Xl0000019" xfId="48"/>
    <cellStyle name="Обычный 2 6" xfId="49"/>
    <cellStyle name="Обычный 2 6 2" xfId="50"/>
    <cellStyle name="Обычный 2 6_Копия Xl0000019" xfId="51"/>
    <cellStyle name="Обычный 2 7" xfId="52"/>
    <cellStyle name="Обычный 2 7 2" xfId="53"/>
    <cellStyle name="Обычный 2 7_Копия Xl0000019" xfId="54"/>
    <cellStyle name="Обычный 2 8" xfId="55"/>
    <cellStyle name="Обычный 2 8 2" xfId="56"/>
    <cellStyle name="Обычный 2 8_Копия Xl0000019" xfId="57"/>
    <cellStyle name="Обычный 2 9" xfId="58"/>
    <cellStyle name="Обычный 2 9 2" xfId="59"/>
    <cellStyle name="Обычный 2 9_Копия Xl0000019" xfId="60"/>
    <cellStyle name="Обычный 3" xfId="61"/>
    <cellStyle name="Обычный 4" xfId="62"/>
    <cellStyle name="Обычный 5" xfId="63"/>
    <cellStyle name="Обычный 6" xfId="64"/>
    <cellStyle name="Обычный 7" xfId="65"/>
    <cellStyle name="Обычный 8" xfId="66"/>
    <cellStyle name="Обычный 9" xfId="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4;&#1086;&#1082;\&#1082;%20&#1073;&#1102;&#1076;&#1078;&#1077;&#1090;&#1091;%20&#1088;&#1072;&#1089;&#1095;&#1077;&#1090;&#1099;\&#1082;%20&#1073;&#1102;&#1076;&#1078;&#1077;&#1090;&#1091;%202025-2027\&#1087;&#1088;&#1086;&#1077;&#1082;&#1090;\&#1087;&#1077;&#1088;&#1074;&#1086;&#1085;&#1072;&#1095;&#1072;&#1083;&#1100;&#1085;&#1072;&#1103;%20&#1088;&#1086;&#1089;&#1087;&#1080;&#1089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_3"/>
      <sheetName val="ведомств25"/>
      <sheetName val="прогр25"/>
      <sheetName val="ведомств26-27"/>
      <sheetName val="прогр26-27"/>
      <sheetName val="РПР25"/>
      <sheetName val="РПР26-27"/>
      <sheetName val="краевые"/>
      <sheetName val="ВУС"/>
      <sheetName val="АНМО"/>
      <sheetName val="МФЦ"/>
      <sheetName val="МЦ"/>
      <sheetName val="спортшкола"/>
      <sheetName val="коммунсервис"/>
      <sheetName val="ЕДДС"/>
      <sheetName val="ДК Жур-010"/>
      <sheetName val="ДК Кит-011"/>
      <sheetName val="ДК Нов-012"/>
      <sheetName val="ДК Пад-013"/>
      <sheetName val="ДК Чер-014"/>
      <sheetName val="ДК Щел-015"/>
      <sheetName val="ДК Дол"/>
      <sheetName val="ДК Н Маяк"/>
      <sheetName val="музей"/>
      <sheetName val="биб-ка"/>
      <sheetName val="ДШИ"/>
      <sheetName val="ЦК"/>
      <sheetName val="МРОТ"/>
      <sheetName val="ЦООО"/>
      <sheetName val="Дс1"/>
      <sheetName val="СШ1"/>
      <sheetName val="СШ3"/>
      <sheetName val="патриот"/>
      <sheetName val="ДДТ"/>
      <sheetName val="ДЮКПФ"/>
      <sheetName val="МОЦ"/>
      <sheetName val="ЦБ"/>
      <sheetName val="ИП"/>
      <sheetName val="образ"/>
      <sheetName val="ведомств25 (2)"/>
      <sheetName val="прогр25 (2)"/>
      <sheetName val="ведомств26-27 (2)"/>
      <sheetName val="прогр26-27 (2)"/>
      <sheetName val="РПР25 (2)"/>
      <sheetName val="РПР26-27 (2)"/>
    </sheetNames>
    <sheetDataSet>
      <sheetData sheetId="0"/>
      <sheetData sheetId="1"/>
      <sheetData sheetId="2"/>
      <sheetData sheetId="3">
        <row r="12">
          <cell r="I12">
            <v>62.5</v>
          </cell>
          <cell r="K12">
            <v>62.5</v>
          </cell>
        </row>
        <row r="13">
          <cell r="I13">
            <v>251.08</v>
          </cell>
          <cell r="K13">
            <v>248.71</v>
          </cell>
        </row>
        <row r="14">
          <cell r="I14">
            <v>8</v>
          </cell>
          <cell r="K14">
            <v>8</v>
          </cell>
        </row>
        <row r="16">
          <cell r="I16">
            <v>2000.43</v>
          </cell>
          <cell r="K16">
            <v>2000.43</v>
          </cell>
        </row>
        <row r="18">
          <cell r="I18">
            <v>122.2</v>
          </cell>
          <cell r="K18">
            <v>100</v>
          </cell>
        </row>
        <row r="20">
          <cell r="I20">
            <v>20</v>
          </cell>
          <cell r="K20">
            <v>20</v>
          </cell>
        </row>
        <row r="25">
          <cell r="I25">
            <v>80</v>
          </cell>
          <cell r="K25">
            <v>50</v>
          </cell>
        </row>
        <row r="33">
          <cell r="I33">
            <v>78.12</v>
          </cell>
          <cell r="K33">
            <v>78.12</v>
          </cell>
        </row>
        <row r="35">
          <cell r="I35">
            <v>2565.7530000000002</v>
          </cell>
          <cell r="K35">
            <v>2565.7530000000002</v>
          </cell>
        </row>
        <row r="41">
          <cell r="I41">
            <v>2209.8000000000002</v>
          </cell>
          <cell r="K41">
            <v>2209.8000000000002</v>
          </cell>
        </row>
        <row r="42">
          <cell r="I42">
            <v>438.98</v>
          </cell>
          <cell r="K42">
            <v>438.98</v>
          </cell>
        </row>
        <row r="46">
          <cell r="I46">
            <v>621.19000000000005</v>
          </cell>
          <cell r="K46">
            <v>621.19000000000005</v>
          </cell>
        </row>
        <row r="47">
          <cell r="I47">
            <v>16.43</v>
          </cell>
          <cell r="K47">
            <v>16.43</v>
          </cell>
        </row>
        <row r="50">
          <cell r="I50">
            <v>462.42</v>
          </cell>
          <cell r="K50">
            <v>462.42</v>
          </cell>
        </row>
        <row r="54">
          <cell r="I54">
            <v>925.18</v>
          </cell>
          <cell r="K54">
            <v>925.18</v>
          </cell>
        </row>
        <row r="55">
          <cell r="I55">
            <v>244.25</v>
          </cell>
          <cell r="K55">
            <v>244.25</v>
          </cell>
        </row>
        <row r="59">
          <cell r="I59">
            <v>2015.31</v>
          </cell>
          <cell r="K59">
            <v>2015.31</v>
          </cell>
        </row>
        <row r="60">
          <cell r="I60">
            <v>1998.96</v>
          </cell>
          <cell r="K60">
            <v>1777.02</v>
          </cell>
        </row>
        <row r="61">
          <cell r="I61">
            <v>278</v>
          </cell>
          <cell r="K61">
            <v>278</v>
          </cell>
        </row>
        <row r="63">
          <cell r="I63">
            <v>39345.050000000003</v>
          </cell>
          <cell r="K63">
            <v>39345.050000000003</v>
          </cell>
        </row>
        <row r="65">
          <cell r="I65">
            <v>610</v>
          </cell>
          <cell r="K65">
            <v>310</v>
          </cell>
        </row>
        <row r="67">
          <cell r="I67">
            <v>144.85</v>
          </cell>
          <cell r="K67">
            <v>144.85</v>
          </cell>
        </row>
        <row r="72">
          <cell r="I72">
            <v>10</v>
          </cell>
          <cell r="K72">
            <v>10</v>
          </cell>
        </row>
        <row r="76">
          <cell r="I76">
            <v>150</v>
          </cell>
          <cell r="K76">
            <v>50</v>
          </cell>
        </row>
        <row r="82">
          <cell r="I82">
            <v>94.41</v>
          </cell>
          <cell r="K82">
            <v>7.28</v>
          </cell>
        </row>
        <row r="88">
          <cell r="I88">
            <v>558.35</v>
          </cell>
          <cell r="K88">
            <v>348.97</v>
          </cell>
        </row>
        <row r="91">
          <cell r="I91">
            <v>20.04</v>
          </cell>
          <cell r="K91">
            <v>20.04</v>
          </cell>
        </row>
        <row r="95">
          <cell r="I95">
            <v>24</v>
          </cell>
          <cell r="K95">
            <v>24</v>
          </cell>
        </row>
        <row r="99">
          <cell r="I99">
            <v>19938.66</v>
          </cell>
          <cell r="K99">
            <v>19938.66</v>
          </cell>
        </row>
        <row r="100">
          <cell r="I100">
            <v>517.37</v>
          </cell>
          <cell r="K100">
            <v>517.37</v>
          </cell>
        </row>
        <row r="101">
          <cell r="I101">
            <v>230</v>
          </cell>
          <cell r="K101">
            <v>230</v>
          </cell>
        </row>
        <row r="103">
          <cell r="I103">
            <v>1562.45</v>
          </cell>
          <cell r="K103">
            <v>1362.45</v>
          </cell>
        </row>
        <row r="107">
          <cell r="I107">
            <v>1175.28</v>
          </cell>
          <cell r="K107">
            <v>1175.28</v>
          </cell>
        </row>
        <row r="108">
          <cell r="I108">
            <v>40.43</v>
          </cell>
          <cell r="K108">
            <v>40.43</v>
          </cell>
        </row>
        <row r="111">
          <cell r="I111">
            <v>1337.62</v>
          </cell>
          <cell r="K111">
            <v>1137.6199999999999</v>
          </cell>
        </row>
        <row r="112">
          <cell r="I112">
            <v>57</v>
          </cell>
          <cell r="K112">
            <v>57</v>
          </cell>
        </row>
        <row r="117">
          <cell r="I117">
            <v>666.27</v>
          </cell>
          <cell r="K117">
            <v>616.27</v>
          </cell>
        </row>
        <row r="121">
          <cell r="I121">
            <v>8187.28</v>
          </cell>
          <cell r="K121">
            <v>8187.28</v>
          </cell>
        </row>
        <row r="126">
          <cell r="I126">
            <v>3</v>
          </cell>
          <cell r="K126">
            <v>3</v>
          </cell>
        </row>
        <row r="130">
          <cell r="I130">
            <v>17</v>
          </cell>
          <cell r="K130">
            <v>17</v>
          </cell>
        </row>
        <row r="134">
          <cell r="I134">
            <v>20</v>
          </cell>
          <cell r="K134">
            <v>20</v>
          </cell>
        </row>
        <row r="137">
          <cell r="I137">
            <v>80</v>
          </cell>
          <cell r="K137">
            <v>80</v>
          </cell>
        </row>
        <row r="141">
          <cell r="I141">
            <v>330</v>
          </cell>
          <cell r="K141">
            <v>280</v>
          </cell>
        </row>
        <row r="148">
          <cell r="I148">
            <v>50</v>
          </cell>
          <cell r="K148">
            <v>50</v>
          </cell>
        </row>
        <row r="152">
          <cell r="I152">
            <v>235</v>
          </cell>
          <cell r="K152">
            <v>185</v>
          </cell>
        </row>
        <row r="154">
          <cell r="I154">
            <v>100</v>
          </cell>
          <cell r="K154">
            <v>100</v>
          </cell>
        </row>
        <row r="156">
          <cell r="I156">
            <v>105.26</v>
          </cell>
          <cell r="K156">
            <v>105.26</v>
          </cell>
        </row>
        <row r="160">
          <cell r="I160">
            <v>20</v>
          </cell>
          <cell r="K160">
            <v>20</v>
          </cell>
        </row>
        <row r="162">
          <cell r="I162">
            <v>50</v>
          </cell>
          <cell r="K162">
            <v>50</v>
          </cell>
        </row>
        <row r="165">
          <cell r="I165">
            <v>50</v>
          </cell>
          <cell r="K165">
            <v>50</v>
          </cell>
        </row>
        <row r="168">
          <cell r="I168">
            <v>204.05</v>
          </cell>
          <cell r="K168">
            <v>204.96</v>
          </cell>
        </row>
        <row r="172">
          <cell r="I172">
            <v>4461.1400000000003</v>
          </cell>
          <cell r="K172">
            <v>4461.1400000000003</v>
          </cell>
        </row>
        <row r="173">
          <cell r="I173">
            <v>146.72999999999999</v>
          </cell>
          <cell r="K173">
            <v>96.73</v>
          </cell>
        </row>
        <row r="175">
          <cell r="I175">
            <v>4094.08</v>
          </cell>
          <cell r="K175">
            <v>4094.08</v>
          </cell>
        </row>
        <row r="176">
          <cell r="I176">
            <v>161.6</v>
          </cell>
          <cell r="K176">
            <v>111.6</v>
          </cell>
        </row>
        <row r="177">
          <cell r="I177">
            <v>7</v>
          </cell>
          <cell r="K177">
            <v>7</v>
          </cell>
        </row>
        <row r="183">
          <cell r="I183">
            <v>10</v>
          </cell>
          <cell r="K183">
            <v>10</v>
          </cell>
        </row>
        <row r="186">
          <cell r="I186">
            <v>10</v>
          </cell>
          <cell r="K186">
            <v>10</v>
          </cell>
        </row>
        <row r="189">
          <cell r="I189">
            <v>10</v>
          </cell>
          <cell r="K189">
            <v>10</v>
          </cell>
        </row>
        <row r="192">
          <cell r="I192">
            <v>10</v>
          </cell>
          <cell r="K192">
            <v>10</v>
          </cell>
        </row>
        <row r="195">
          <cell r="I195">
            <v>10</v>
          </cell>
          <cell r="K195">
            <v>10</v>
          </cell>
        </row>
        <row r="199">
          <cell r="I199">
            <v>300</v>
          </cell>
          <cell r="K199">
            <v>200</v>
          </cell>
        </row>
        <row r="206">
          <cell r="I206">
            <v>50</v>
          </cell>
          <cell r="K206">
            <v>50</v>
          </cell>
        </row>
        <row r="208">
          <cell r="I208">
            <v>107.64</v>
          </cell>
          <cell r="K208">
            <v>107.64</v>
          </cell>
        </row>
        <row r="214">
          <cell r="I214">
            <v>40</v>
          </cell>
          <cell r="K214">
            <v>40</v>
          </cell>
        </row>
        <row r="217">
          <cell r="I217">
            <v>5</v>
          </cell>
          <cell r="K217">
            <v>5</v>
          </cell>
        </row>
        <row r="224">
          <cell r="I224">
            <v>193.33</v>
          </cell>
          <cell r="K224">
            <v>193.33</v>
          </cell>
        </row>
        <row r="231">
          <cell r="I231">
            <v>310</v>
          </cell>
          <cell r="K231">
            <v>310</v>
          </cell>
        </row>
        <row r="237">
          <cell r="I237">
            <v>60</v>
          </cell>
          <cell r="K237">
            <v>60</v>
          </cell>
        </row>
        <row r="243">
          <cell r="I243">
            <v>121.24</v>
          </cell>
          <cell r="K243">
            <v>121.24</v>
          </cell>
        </row>
        <row r="247">
          <cell r="I247">
            <v>1277.9000000000001</v>
          </cell>
          <cell r="K247">
            <v>1277.9000000000001</v>
          </cell>
        </row>
        <row r="254">
          <cell r="I254">
            <v>3666.17</v>
          </cell>
          <cell r="K254">
            <v>3666.17</v>
          </cell>
        </row>
        <row r="261">
          <cell r="I261">
            <v>348</v>
          </cell>
          <cell r="K261">
            <v>298</v>
          </cell>
        </row>
        <row r="262">
          <cell r="I262">
            <v>300.89</v>
          </cell>
          <cell r="K262">
            <v>200.89</v>
          </cell>
        </row>
        <row r="268">
          <cell r="I268">
            <v>11855.26</v>
          </cell>
          <cell r="K268">
            <v>11355.26</v>
          </cell>
        </row>
        <row r="276">
          <cell r="I276">
            <v>72.2</v>
          </cell>
          <cell r="K276">
            <v>72.2</v>
          </cell>
        </row>
        <row r="278">
          <cell r="I278">
            <v>150</v>
          </cell>
          <cell r="K278">
            <v>100</v>
          </cell>
        </row>
        <row r="282">
          <cell r="I282">
            <v>177.07</v>
          </cell>
          <cell r="K282">
            <v>177.07</v>
          </cell>
        </row>
        <row r="283">
          <cell r="I283">
            <v>140.24</v>
          </cell>
          <cell r="K283">
            <v>110.71</v>
          </cell>
        </row>
        <row r="285">
          <cell r="I285">
            <v>4384.6000000000004</v>
          </cell>
          <cell r="K285">
            <v>4384.6000000000004</v>
          </cell>
        </row>
        <row r="287">
          <cell r="I287">
            <v>158.19999999999999</v>
          </cell>
          <cell r="K287">
            <v>128.19999999999999</v>
          </cell>
        </row>
        <row r="289">
          <cell r="I289">
            <v>24.13</v>
          </cell>
          <cell r="K289">
            <v>24.13</v>
          </cell>
        </row>
        <row r="297">
          <cell r="I297">
            <v>502.32</v>
          </cell>
          <cell r="K297">
            <v>502.32</v>
          </cell>
        </row>
        <row r="298">
          <cell r="I298">
            <v>642.96</v>
          </cell>
          <cell r="K298">
            <v>642.96</v>
          </cell>
        </row>
        <row r="299">
          <cell r="I299">
            <v>4.8099999999999996</v>
          </cell>
          <cell r="K299">
            <v>4.8099999999999996</v>
          </cell>
        </row>
        <row r="301">
          <cell r="I301">
            <v>11832.48</v>
          </cell>
          <cell r="K301">
            <v>11832.48</v>
          </cell>
        </row>
        <row r="303">
          <cell r="I303">
            <v>291.61</v>
          </cell>
          <cell r="K303">
            <v>291.61</v>
          </cell>
        </row>
        <row r="305">
          <cell r="I305">
            <v>57.2</v>
          </cell>
          <cell r="K305">
            <v>57.2</v>
          </cell>
        </row>
        <row r="311">
          <cell r="I311">
            <v>20042.09</v>
          </cell>
          <cell r="K311">
            <v>20042.09</v>
          </cell>
        </row>
        <row r="312">
          <cell r="I312">
            <v>1298.19</v>
          </cell>
          <cell r="K312">
            <v>1298.19</v>
          </cell>
        </row>
        <row r="313">
          <cell r="I313">
            <v>7</v>
          </cell>
          <cell r="K313">
            <v>7</v>
          </cell>
        </row>
        <row r="315">
          <cell r="I315">
            <v>2343.91</v>
          </cell>
          <cell r="K315">
            <v>2343.91</v>
          </cell>
        </row>
        <row r="319">
          <cell r="I319">
            <v>15973.85</v>
          </cell>
          <cell r="K319">
            <v>14826.82</v>
          </cell>
        </row>
        <row r="327">
          <cell r="I327">
            <v>50214.76</v>
          </cell>
          <cell r="K327">
            <v>50214.76</v>
          </cell>
        </row>
        <row r="328">
          <cell r="I328">
            <v>18067.2</v>
          </cell>
          <cell r="K328">
            <v>16067.2</v>
          </cell>
        </row>
        <row r="329">
          <cell r="I329">
            <v>9657.5499999999993</v>
          </cell>
          <cell r="K329">
            <v>9157.5499999999993</v>
          </cell>
        </row>
        <row r="330">
          <cell r="I330">
            <v>2522.21</v>
          </cell>
          <cell r="K330">
            <v>2522.21</v>
          </cell>
        </row>
        <row r="332">
          <cell r="I332">
            <v>6086.74</v>
          </cell>
          <cell r="K332">
            <v>5931.08</v>
          </cell>
        </row>
        <row r="334">
          <cell r="I334">
            <v>3859.05</v>
          </cell>
          <cell r="K334">
            <v>3859.05</v>
          </cell>
        </row>
        <row r="335">
          <cell r="I335">
            <v>47.17</v>
          </cell>
          <cell r="K335">
            <v>47.17</v>
          </cell>
        </row>
        <row r="336">
          <cell r="I336">
            <v>570</v>
          </cell>
          <cell r="K336">
            <v>570</v>
          </cell>
        </row>
        <row r="337">
          <cell r="I337">
            <v>766.26</v>
          </cell>
          <cell r="K337">
            <v>766.26</v>
          </cell>
        </row>
        <row r="339">
          <cell r="I339">
            <v>66728.53</v>
          </cell>
          <cell r="K339">
            <v>66728.53</v>
          </cell>
        </row>
        <row r="340">
          <cell r="I340">
            <v>210.22</v>
          </cell>
          <cell r="K340">
            <v>210.22</v>
          </cell>
        </row>
        <row r="341">
          <cell r="I341">
            <v>9959.02</v>
          </cell>
          <cell r="K341">
            <v>9959.02</v>
          </cell>
        </row>
        <row r="344">
          <cell r="I344">
            <v>8599.5300000000007</v>
          </cell>
          <cell r="K344">
            <v>8599.5300000000007</v>
          </cell>
        </row>
        <row r="345">
          <cell r="I345">
            <v>827.23</v>
          </cell>
          <cell r="K345">
            <v>827.23</v>
          </cell>
        </row>
        <row r="349">
          <cell r="I349">
            <v>1063.9100000000001</v>
          </cell>
          <cell r="K349">
            <v>1063.9100000000001</v>
          </cell>
        </row>
        <row r="350">
          <cell r="I350">
            <v>97.5</v>
          </cell>
          <cell r="K350">
            <v>97.5</v>
          </cell>
        </row>
        <row r="356">
          <cell r="I356">
            <v>44161.97</v>
          </cell>
          <cell r="K356">
            <v>44161.97</v>
          </cell>
        </row>
        <row r="357">
          <cell r="I357">
            <v>16654.099999999999</v>
          </cell>
          <cell r="K357">
            <v>15958.58</v>
          </cell>
        </row>
        <row r="358">
          <cell r="I358">
            <v>990.29</v>
          </cell>
          <cell r="K358">
            <v>990.29</v>
          </cell>
        </row>
        <row r="359">
          <cell r="I359">
            <v>18949.439999999999</v>
          </cell>
          <cell r="K359">
            <v>18449.439999999999</v>
          </cell>
        </row>
        <row r="360">
          <cell r="I360">
            <v>2107</v>
          </cell>
          <cell r="K360">
            <v>2107</v>
          </cell>
        </row>
        <row r="362">
          <cell r="I362">
            <v>5816.55</v>
          </cell>
          <cell r="K362">
            <v>5666.99</v>
          </cell>
        </row>
        <row r="364">
          <cell r="I364">
            <v>6199.17</v>
          </cell>
          <cell r="K364">
            <v>6199.17</v>
          </cell>
        </row>
        <row r="365">
          <cell r="I365">
            <v>70.709999999999994</v>
          </cell>
          <cell r="K365">
            <v>70.709999999999994</v>
          </cell>
        </row>
        <row r="366">
          <cell r="I366">
            <v>2044.33</v>
          </cell>
          <cell r="K366">
            <v>2044.33</v>
          </cell>
        </row>
        <row r="367">
          <cell r="I367">
            <v>3262.74</v>
          </cell>
          <cell r="K367">
            <v>3262.74</v>
          </cell>
        </row>
        <row r="369">
          <cell r="I369">
            <v>95191.23</v>
          </cell>
          <cell r="K369">
            <v>95191.23</v>
          </cell>
        </row>
        <row r="370">
          <cell r="I370">
            <v>3262.93</v>
          </cell>
          <cell r="K370">
            <v>3262.93</v>
          </cell>
        </row>
        <row r="371">
          <cell r="I371">
            <v>37221.589999999997</v>
          </cell>
          <cell r="K371">
            <v>37221.589999999997</v>
          </cell>
        </row>
        <row r="374">
          <cell r="I374">
            <v>10579.11</v>
          </cell>
          <cell r="K374">
            <v>1611.24</v>
          </cell>
        </row>
        <row r="375">
          <cell r="I375">
            <v>5695.76</v>
          </cell>
          <cell r="K375">
            <v>284.77999999999997</v>
          </cell>
        </row>
        <row r="378">
          <cell r="I378">
            <v>7030.72</v>
          </cell>
          <cell r="K378">
            <v>7140.66</v>
          </cell>
        </row>
        <row r="379">
          <cell r="I379">
            <v>2081.69</v>
          </cell>
          <cell r="K379">
            <v>2081.69</v>
          </cell>
        </row>
        <row r="382">
          <cell r="I382">
            <v>147.13</v>
          </cell>
          <cell r="K382">
            <v>147.13</v>
          </cell>
        </row>
        <row r="383">
          <cell r="I383">
            <v>57.29</v>
          </cell>
          <cell r="K383">
            <v>57.29</v>
          </cell>
        </row>
        <row r="386">
          <cell r="I386">
            <v>61603.12</v>
          </cell>
          <cell r="K386">
            <v>0</v>
          </cell>
        </row>
        <row r="388">
          <cell r="I388">
            <v>0</v>
          </cell>
          <cell r="K388">
            <v>5246.54</v>
          </cell>
        </row>
        <row r="391">
          <cell r="I391">
            <v>2299.23</v>
          </cell>
          <cell r="K391">
            <v>160.94</v>
          </cell>
        </row>
        <row r="392">
          <cell r="I392">
            <v>574.80999999999995</v>
          </cell>
          <cell r="K392">
            <v>40.24</v>
          </cell>
        </row>
        <row r="394">
          <cell r="I394">
            <v>9140.0400000000009</v>
          </cell>
          <cell r="K394">
            <v>0</v>
          </cell>
        </row>
        <row r="395">
          <cell r="I395">
            <v>3179.48</v>
          </cell>
          <cell r="K395">
            <v>0</v>
          </cell>
        </row>
        <row r="399">
          <cell r="I399">
            <v>1015.5</v>
          </cell>
          <cell r="K399">
            <v>1015.5</v>
          </cell>
        </row>
        <row r="400">
          <cell r="I400">
            <v>303</v>
          </cell>
          <cell r="K400">
            <v>303</v>
          </cell>
        </row>
        <row r="406">
          <cell r="I406">
            <v>13208.95</v>
          </cell>
          <cell r="K406">
            <v>13208.95</v>
          </cell>
        </row>
        <row r="407">
          <cell r="I407">
            <v>1612.77</v>
          </cell>
          <cell r="K407">
            <v>1612.77</v>
          </cell>
        </row>
        <row r="410">
          <cell r="I410">
            <v>10161.040000000001</v>
          </cell>
          <cell r="K410">
            <v>9661.0400000000009</v>
          </cell>
        </row>
        <row r="412">
          <cell r="I412">
            <v>975.35</v>
          </cell>
          <cell r="K412">
            <v>975.35</v>
          </cell>
        </row>
        <row r="414">
          <cell r="I414">
            <v>788.57</v>
          </cell>
          <cell r="K414">
            <v>788.57</v>
          </cell>
        </row>
        <row r="417">
          <cell r="I417">
            <v>1654.46</v>
          </cell>
          <cell r="K417">
            <v>1654.46</v>
          </cell>
        </row>
        <row r="420">
          <cell r="I420">
            <v>6795.86</v>
          </cell>
          <cell r="K420">
            <v>6795.86</v>
          </cell>
        </row>
        <row r="421">
          <cell r="I421">
            <v>588.19000000000005</v>
          </cell>
          <cell r="K421">
            <v>588.19000000000005</v>
          </cell>
        </row>
        <row r="425">
          <cell r="I425">
            <v>192.4</v>
          </cell>
          <cell r="K425">
            <v>192.4</v>
          </cell>
        </row>
        <row r="431">
          <cell r="I431">
            <v>4703.51</v>
          </cell>
          <cell r="K431">
            <v>4503.51</v>
          </cell>
        </row>
        <row r="433">
          <cell r="I433">
            <v>170</v>
          </cell>
          <cell r="K433">
            <v>170</v>
          </cell>
        </row>
        <row r="435">
          <cell r="I435">
            <v>29.4</v>
          </cell>
          <cell r="K435">
            <v>29.4</v>
          </cell>
        </row>
        <row r="436">
          <cell r="I436">
            <v>2217.44</v>
          </cell>
          <cell r="K436">
            <v>2217.44</v>
          </cell>
        </row>
        <row r="437">
          <cell r="I437">
            <v>1794.09</v>
          </cell>
          <cell r="K437">
            <v>1794.09</v>
          </cell>
        </row>
        <row r="438">
          <cell r="I438">
            <v>1573.21</v>
          </cell>
          <cell r="K438">
            <v>1573.21</v>
          </cell>
        </row>
        <row r="441">
          <cell r="I441">
            <v>260</v>
          </cell>
          <cell r="K441">
            <v>260</v>
          </cell>
        </row>
        <row r="445">
          <cell r="I445">
            <v>88</v>
          </cell>
          <cell r="K445">
            <v>88</v>
          </cell>
        </row>
        <row r="449">
          <cell r="I449">
            <v>208.32</v>
          </cell>
          <cell r="K449">
            <v>208.32</v>
          </cell>
        </row>
        <row r="450">
          <cell r="I450">
            <v>516.74</v>
          </cell>
          <cell r="K450">
            <v>516.74</v>
          </cell>
        </row>
        <row r="451">
          <cell r="I451">
            <v>51.55</v>
          </cell>
          <cell r="K451">
            <v>51.55</v>
          </cell>
        </row>
        <row r="453">
          <cell r="I453">
            <v>5023.83</v>
          </cell>
          <cell r="K453">
            <v>5023.83</v>
          </cell>
        </row>
        <row r="455">
          <cell r="I455">
            <v>121.22</v>
          </cell>
          <cell r="K455">
            <v>121.22</v>
          </cell>
        </row>
        <row r="457">
          <cell r="I457">
            <v>120</v>
          </cell>
          <cell r="K457">
            <v>120</v>
          </cell>
        </row>
        <row r="459">
          <cell r="I459">
            <v>50</v>
          </cell>
          <cell r="K459">
            <v>50</v>
          </cell>
        </row>
        <row r="462">
          <cell r="I462">
            <v>1562.43</v>
          </cell>
          <cell r="K462">
            <v>1562.43</v>
          </cell>
        </row>
        <row r="463">
          <cell r="I463">
            <v>227.98</v>
          </cell>
          <cell r="K463">
            <v>227.98</v>
          </cell>
        </row>
        <row r="466">
          <cell r="I466">
            <v>7082.48</v>
          </cell>
          <cell r="K466">
            <v>7082.48</v>
          </cell>
        </row>
        <row r="467">
          <cell r="I467">
            <v>205.92</v>
          </cell>
          <cell r="K467">
            <v>205.92</v>
          </cell>
        </row>
        <row r="468">
          <cell r="I468">
            <v>15</v>
          </cell>
          <cell r="K468">
            <v>15</v>
          </cell>
        </row>
        <row r="475">
          <cell r="I475">
            <v>38.590000000000003</v>
          </cell>
          <cell r="K475">
            <v>38.590000000000003</v>
          </cell>
        </row>
        <row r="476">
          <cell r="I476">
            <v>2534.08</v>
          </cell>
          <cell r="K476">
            <v>2534.08</v>
          </cell>
        </row>
        <row r="480">
          <cell r="I480">
            <v>2542.41</v>
          </cell>
          <cell r="K480">
            <v>2800.18</v>
          </cell>
        </row>
        <row r="482">
          <cell r="I482">
            <v>150</v>
          </cell>
          <cell r="K482">
            <v>0</v>
          </cell>
        </row>
        <row r="490">
          <cell r="I490">
            <v>70</v>
          </cell>
          <cell r="K490">
            <v>67.8</v>
          </cell>
        </row>
        <row r="494">
          <cell r="I494">
            <v>4.16</v>
          </cell>
          <cell r="K494">
            <v>4.16</v>
          </cell>
        </row>
        <row r="501">
          <cell r="I501">
            <v>14590.19</v>
          </cell>
          <cell r="K501">
            <v>14522.93</v>
          </cell>
        </row>
        <row r="503">
          <cell r="I503">
            <v>650</v>
          </cell>
          <cell r="K503">
            <v>650</v>
          </cell>
        </row>
        <row r="505">
          <cell r="I505">
            <v>11.65</v>
          </cell>
          <cell r="K505">
            <v>12.12</v>
          </cell>
        </row>
        <row r="509">
          <cell r="I509">
            <v>37.44</v>
          </cell>
          <cell r="K509">
            <v>37.44</v>
          </cell>
        </row>
        <row r="516">
          <cell r="I516">
            <v>23.1</v>
          </cell>
          <cell r="K516">
            <v>23.1</v>
          </cell>
        </row>
        <row r="521">
          <cell r="I521">
            <v>23065.61</v>
          </cell>
          <cell r="K521">
            <v>23055.200000000001</v>
          </cell>
        </row>
        <row r="522">
          <cell r="I522">
            <v>1862.05</v>
          </cell>
          <cell r="K522">
            <v>1362.05</v>
          </cell>
        </row>
        <row r="523">
          <cell r="I523">
            <v>34.950000000000003</v>
          </cell>
          <cell r="K523">
            <v>36.35</v>
          </cell>
        </row>
        <row r="524">
          <cell r="I524">
            <v>57.71</v>
          </cell>
          <cell r="K524">
            <v>57.71</v>
          </cell>
        </row>
        <row r="526">
          <cell r="I526">
            <v>20</v>
          </cell>
          <cell r="K526">
            <v>20</v>
          </cell>
        </row>
        <row r="528">
          <cell r="I528">
            <v>79.45</v>
          </cell>
          <cell r="K528">
            <v>76.900000000000006</v>
          </cell>
        </row>
        <row r="531">
          <cell r="I531">
            <v>801.8</v>
          </cell>
          <cell r="K531">
            <v>301.8</v>
          </cell>
        </row>
        <row r="535">
          <cell r="I535">
            <v>1830.95</v>
          </cell>
          <cell r="K535">
            <v>1830.53</v>
          </cell>
        </row>
        <row r="536">
          <cell r="I536">
            <v>419.37</v>
          </cell>
          <cell r="K536">
            <v>389.37</v>
          </cell>
        </row>
        <row r="537">
          <cell r="I537">
            <v>14.91</v>
          </cell>
          <cell r="K537">
            <v>14.91</v>
          </cell>
        </row>
        <row r="539">
          <cell r="I539">
            <v>10</v>
          </cell>
          <cell r="K539">
            <v>10</v>
          </cell>
        </row>
        <row r="541">
          <cell r="I541">
            <v>7.06</v>
          </cell>
          <cell r="K541">
            <v>6.63</v>
          </cell>
        </row>
        <row r="545">
          <cell r="I545">
            <v>9948</v>
          </cell>
          <cell r="K545">
            <v>9934.65</v>
          </cell>
        </row>
        <row r="546">
          <cell r="I546">
            <v>1201.51</v>
          </cell>
          <cell r="K546">
            <v>751.51300000000003</v>
          </cell>
        </row>
        <row r="547">
          <cell r="I547">
            <v>43668.12</v>
          </cell>
          <cell r="K547">
            <v>43573.45</v>
          </cell>
        </row>
        <row r="548">
          <cell r="I548">
            <v>158.21</v>
          </cell>
          <cell r="K548">
            <v>158.21</v>
          </cell>
        </row>
        <row r="550">
          <cell r="I550">
            <v>68.25</v>
          </cell>
          <cell r="K550">
            <v>66.489999999999995</v>
          </cell>
        </row>
        <row r="552">
          <cell r="I552">
            <v>233.03</v>
          </cell>
          <cell r="K552">
            <v>242.35</v>
          </cell>
        </row>
        <row r="553">
          <cell r="I553">
            <v>23.3</v>
          </cell>
          <cell r="K553">
            <v>24.24</v>
          </cell>
        </row>
        <row r="554">
          <cell r="I554">
            <v>1025.32</v>
          </cell>
          <cell r="K554">
            <v>1066.3399999999999</v>
          </cell>
        </row>
        <row r="557">
          <cell r="I557">
            <v>1981.67</v>
          </cell>
          <cell r="K557">
            <v>1481.67</v>
          </cell>
        </row>
        <row r="560">
          <cell r="I560">
            <v>344</v>
          </cell>
          <cell r="K560">
            <v>344</v>
          </cell>
        </row>
        <row r="563">
          <cell r="I563">
            <v>57.2</v>
          </cell>
          <cell r="K563">
            <v>57.2</v>
          </cell>
        </row>
        <row r="565">
          <cell r="I565">
            <v>272.24</v>
          </cell>
          <cell r="K565">
            <v>222.24</v>
          </cell>
        </row>
        <row r="569">
          <cell r="I569">
            <v>295.79000000000002</v>
          </cell>
          <cell r="K569">
            <v>195.78</v>
          </cell>
        </row>
        <row r="570">
          <cell r="I570">
            <v>481.47</v>
          </cell>
          <cell r="K570">
            <v>281.47000000000003</v>
          </cell>
        </row>
        <row r="576">
          <cell r="I576">
            <v>83.33</v>
          </cell>
          <cell r="K576">
            <v>83.33</v>
          </cell>
        </row>
        <row r="577">
          <cell r="I577">
            <v>137.69999999999999</v>
          </cell>
          <cell r="K577">
            <v>87.7</v>
          </cell>
        </row>
        <row r="578">
          <cell r="I578">
            <v>13.37</v>
          </cell>
          <cell r="K578">
            <v>13.37</v>
          </cell>
        </row>
        <row r="580">
          <cell r="I580">
            <v>2417.06</v>
          </cell>
          <cell r="K580">
            <v>2417.06</v>
          </cell>
        </row>
        <row r="582">
          <cell r="I582">
            <v>4.99</v>
          </cell>
          <cell r="K582">
            <v>4.99</v>
          </cell>
        </row>
        <row r="585">
          <cell r="I585">
            <v>14293.39</v>
          </cell>
          <cell r="K585">
            <v>14293.39</v>
          </cell>
        </row>
        <row r="586">
          <cell r="I586">
            <v>120.25</v>
          </cell>
          <cell r="K586">
            <v>70.25</v>
          </cell>
        </row>
        <row r="587">
          <cell r="I587">
            <v>10</v>
          </cell>
          <cell r="K587">
            <v>10</v>
          </cell>
        </row>
        <row r="595">
          <cell r="I595">
            <v>11.56</v>
          </cell>
          <cell r="K595">
            <v>11.56</v>
          </cell>
        </row>
        <row r="596">
          <cell r="I596">
            <v>770.97</v>
          </cell>
          <cell r="K596">
            <v>770.95</v>
          </cell>
        </row>
        <row r="598">
          <cell r="I598">
            <v>1</v>
          </cell>
          <cell r="K598">
            <v>1.05</v>
          </cell>
        </row>
        <row r="599">
          <cell r="I599">
            <v>74.47</v>
          </cell>
          <cell r="K599">
            <v>77.45</v>
          </cell>
        </row>
        <row r="601">
          <cell r="I601">
            <v>49.12</v>
          </cell>
          <cell r="K601">
            <v>32.53</v>
          </cell>
        </row>
        <row r="602">
          <cell r="I602">
            <v>3274.97</v>
          </cell>
          <cell r="K602">
            <v>2168.94</v>
          </cell>
        </row>
        <row r="604">
          <cell r="I604">
            <v>168.56</v>
          </cell>
          <cell r="K604">
            <v>165.81</v>
          </cell>
        </row>
        <row r="605">
          <cell r="I605">
            <v>11237.3</v>
          </cell>
          <cell r="K605">
            <v>11054.36</v>
          </cell>
        </row>
        <row r="607">
          <cell r="I607">
            <v>242.62</v>
          </cell>
          <cell r="K607">
            <v>240.95</v>
          </cell>
        </row>
        <row r="608">
          <cell r="I608">
            <v>16174.9</v>
          </cell>
          <cell r="K608">
            <v>16062.98</v>
          </cell>
        </row>
        <row r="610">
          <cell r="I610">
            <v>4.38</v>
          </cell>
          <cell r="K610">
            <v>4.5599999999999996</v>
          </cell>
        </row>
        <row r="611">
          <cell r="I611">
            <v>291.88</v>
          </cell>
          <cell r="K611">
            <v>303.55</v>
          </cell>
        </row>
        <row r="613">
          <cell r="I613">
            <v>0.69</v>
          </cell>
          <cell r="K613">
            <v>0.71</v>
          </cell>
        </row>
        <row r="614">
          <cell r="I614">
            <v>127.1</v>
          </cell>
          <cell r="K614">
            <v>132.19</v>
          </cell>
        </row>
        <row r="616">
          <cell r="I616">
            <v>5.1100000000000003</v>
          </cell>
          <cell r="K616">
            <v>5.31</v>
          </cell>
        </row>
        <row r="617">
          <cell r="I617">
            <v>378.26</v>
          </cell>
          <cell r="K617">
            <v>393.39</v>
          </cell>
        </row>
        <row r="619">
          <cell r="I619">
            <v>250.2</v>
          </cell>
          <cell r="K619">
            <v>250.2</v>
          </cell>
        </row>
        <row r="622">
          <cell r="I622">
            <v>209.79</v>
          </cell>
          <cell r="K622">
            <v>209.79</v>
          </cell>
        </row>
        <row r="623">
          <cell r="I623">
            <v>13985.71</v>
          </cell>
          <cell r="K623">
            <v>13985.71</v>
          </cell>
        </row>
        <row r="625">
          <cell r="I625">
            <v>489.03</v>
          </cell>
          <cell r="K625">
            <v>489.03</v>
          </cell>
        </row>
        <row r="627">
          <cell r="I627">
            <v>0.12</v>
          </cell>
          <cell r="K627">
            <v>0.12</v>
          </cell>
        </row>
        <row r="628">
          <cell r="I628">
            <v>9.85</v>
          </cell>
          <cell r="K628">
            <v>9.85</v>
          </cell>
        </row>
        <row r="630">
          <cell r="I630">
            <v>236.33</v>
          </cell>
          <cell r="K630">
            <v>232.45</v>
          </cell>
        </row>
        <row r="631">
          <cell r="I631">
            <v>11816.67</v>
          </cell>
          <cell r="K631">
            <v>11622.46</v>
          </cell>
        </row>
        <row r="633">
          <cell r="I633">
            <v>0.81</v>
          </cell>
          <cell r="K633">
            <v>0.81</v>
          </cell>
        </row>
        <row r="634">
          <cell r="I634">
            <v>54.22</v>
          </cell>
          <cell r="K634">
            <v>54.22</v>
          </cell>
        </row>
        <row r="636">
          <cell r="I636">
            <v>2.31</v>
          </cell>
          <cell r="K636">
            <v>2.31</v>
          </cell>
        </row>
        <row r="639">
          <cell r="I639">
            <v>7950.81</v>
          </cell>
          <cell r="K639">
            <v>7950.81</v>
          </cell>
        </row>
        <row r="645">
          <cell r="I645">
            <v>405.22</v>
          </cell>
          <cell r="K645">
            <v>431.87</v>
          </cell>
        </row>
        <row r="646">
          <cell r="I646">
            <v>27014.61</v>
          </cell>
          <cell r="K646">
            <v>28791.23</v>
          </cell>
        </row>
        <row r="648">
          <cell r="I648">
            <v>73.22</v>
          </cell>
          <cell r="K648">
            <v>79.08</v>
          </cell>
        </row>
        <row r="649">
          <cell r="I649">
            <v>7322.38</v>
          </cell>
          <cell r="K649">
            <v>7907.45</v>
          </cell>
        </row>
        <row r="651">
          <cell r="I651">
            <v>51.11</v>
          </cell>
          <cell r="K651">
            <v>55.86</v>
          </cell>
        </row>
        <row r="652">
          <cell r="I652">
            <v>3407.55</v>
          </cell>
          <cell r="K652">
            <v>3724.16</v>
          </cell>
        </row>
        <row r="654">
          <cell r="I654">
            <v>97.16</v>
          </cell>
          <cell r="K654">
            <v>106.3</v>
          </cell>
        </row>
        <row r="655">
          <cell r="I655">
            <v>6477.54</v>
          </cell>
          <cell r="K655">
            <v>7086.84</v>
          </cell>
        </row>
        <row r="661">
          <cell r="I661">
            <v>13248.79</v>
          </cell>
          <cell r="K661">
            <v>13248.79</v>
          </cell>
        </row>
        <row r="662">
          <cell r="I662">
            <v>1723.35</v>
          </cell>
          <cell r="K662">
            <v>1723.35</v>
          </cell>
        </row>
        <row r="663">
          <cell r="I663">
            <v>1.53</v>
          </cell>
          <cell r="K663">
            <v>1.53</v>
          </cell>
        </row>
        <row r="670">
          <cell r="I670">
            <v>187.49</v>
          </cell>
          <cell r="K670">
            <v>187.49</v>
          </cell>
        </row>
        <row r="671">
          <cell r="I671">
            <v>559.96</v>
          </cell>
          <cell r="K671">
            <v>748.56</v>
          </cell>
        </row>
        <row r="672">
          <cell r="I672">
            <v>131.5</v>
          </cell>
          <cell r="K672">
            <v>181.5</v>
          </cell>
        </row>
        <row r="674">
          <cell r="I674">
            <v>4947.62</v>
          </cell>
          <cell r="K674">
            <v>4947.62</v>
          </cell>
        </row>
        <row r="676">
          <cell r="I676">
            <v>96.22</v>
          </cell>
          <cell r="K676">
            <v>46.22</v>
          </cell>
        </row>
        <row r="678">
          <cell r="I678">
            <v>30.91</v>
          </cell>
          <cell r="K678">
            <v>30.91</v>
          </cell>
        </row>
        <row r="684">
          <cell r="I684">
            <v>35.96</v>
          </cell>
          <cell r="K684">
            <v>35.96</v>
          </cell>
        </row>
        <row r="685">
          <cell r="I685">
            <v>8.36</v>
          </cell>
          <cell r="K685">
            <v>8.36</v>
          </cell>
        </row>
        <row r="689">
          <cell r="I689">
            <v>35.36</v>
          </cell>
          <cell r="K689">
            <v>35.36</v>
          </cell>
        </row>
        <row r="691">
          <cell r="I691">
            <v>10.4</v>
          </cell>
          <cell r="K691">
            <v>10.4</v>
          </cell>
        </row>
        <row r="697">
          <cell r="I697">
            <v>351.33</v>
          </cell>
          <cell r="K697">
            <v>363.81</v>
          </cell>
        </row>
        <row r="704">
          <cell r="I704">
            <v>8323.4500000000007</v>
          </cell>
          <cell r="K704">
            <v>7731.91</v>
          </cell>
        </row>
        <row r="706">
          <cell r="I706">
            <v>416</v>
          </cell>
          <cell r="K706">
            <v>416</v>
          </cell>
        </row>
        <row r="708">
          <cell r="I708">
            <v>9.1</v>
          </cell>
          <cell r="K708">
            <v>9.1</v>
          </cell>
        </row>
        <row r="712">
          <cell r="I712">
            <v>31.2</v>
          </cell>
          <cell r="K712">
            <v>31.2</v>
          </cell>
        </row>
        <row r="719">
          <cell r="I719">
            <v>911.77</v>
          </cell>
          <cell r="K719">
            <v>1000.69</v>
          </cell>
        </row>
        <row r="721">
          <cell r="I721">
            <v>10.4</v>
          </cell>
          <cell r="K721">
            <v>10.4</v>
          </cell>
        </row>
        <row r="723">
          <cell r="I723">
            <v>52</v>
          </cell>
          <cell r="K723">
            <v>52</v>
          </cell>
        </row>
        <row r="725">
          <cell r="I725">
            <v>60.91</v>
          </cell>
          <cell r="K725">
            <v>30.91</v>
          </cell>
        </row>
        <row r="727">
          <cell r="I727">
            <v>180.36</v>
          </cell>
          <cell r="K727">
            <v>180.36</v>
          </cell>
        </row>
        <row r="734">
          <cell r="I734">
            <v>109.37</v>
          </cell>
          <cell r="K734">
            <v>109.37</v>
          </cell>
        </row>
        <row r="735">
          <cell r="I735">
            <v>24.49</v>
          </cell>
          <cell r="K735">
            <v>9.49</v>
          </cell>
        </row>
        <row r="736">
          <cell r="I736">
            <v>10</v>
          </cell>
          <cell r="K736">
            <v>5</v>
          </cell>
        </row>
        <row r="738">
          <cell r="I738">
            <v>2196.36</v>
          </cell>
          <cell r="K738">
            <v>2196.36</v>
          </cell>
        </row>
        <row r="740">
          <cell r="I740">
            <v>46</v>
          </cell>
          <cell r="K740">
            <v>14.6</v>
          </cell>
        </row>
        <row r="742">
          <cell r="I742">
            <v>10</v>
          </cell>
          <cell r="K742">
            <v>10</v>
          </cell>
        </row>
        <row r="749">
          <cell r="I749">
            <v>114.58</v>
          </cell>
          <cell r="K749">
            <v>114.58</v>
          </cell>
        </row>
        <row r="750">
          <cell r="I750">
            <v>556.95000000000005</v>
          </cell>
          <cell r="K750">
            <v>556.95000000000005</v>
          </cell>
        </row>
        <row r="751">
          <cell r="I751">
            <v>158.66999999999999</v>
          </cell>
          <cell r="K751">
            <v>158.66999999999999</v>
          </cell>
        </row>
        <row r="753">
          <cell r="I753">
            <v>3478.46</v>
          </cell>
          <cell r="K753">
            <v>3478.46</v>
          </cell>
        </row>
        <row r="755">
          <cell r="I755">
            <v>47.62</v>
          </cell>
          <cell r="K755">
            <v>30.07</v>
          </cell>
        </row>
        <row r="757">
          <cell r="I757">
            <v>36.5</v>
          </cell>
          <cell r="K757">
            <v>36.5</v>
          </cell>
        </row>
        <row r="763">
          <cell r="I763">
            <v>50.4</v>
          </cell>
          <cell r="K763">
            <v>50.4</v>
          </cell>
        </row>
        <row r="764">
          <cell r="I764">
            <v>5.4</v>
          </cell>
          <cell r="K764">
            <v>5.4</v>
          </cell>
        </row>
        <row r="768">
          <cell r="I768">
            <v>91.36</v>
          </cell>
          <cell r="K768">
            <v>91.36</v>
          </cell>
        </row>
        <row r="770">
          <cell r="I770">
            <v>72.16</v>
          </cell>
          <cell r="K770">
            <v>72.16</v>
          </cell>
        </row>
        <row r="772">
          <cell r="I772">
            <v>7.28</v>
          </cell>
          <cell r="K772">
            <v>7.28</v>
          </cell>
        </row>
        <row r="778">
          <cell r="I778">
            <v>175.66</v>
          </cell>
          <cell r="K778">
            <v>181.91</v>
          </cell>
        </row>
        <row r="785">
          <cell r="I785">
            <v>38.86</v>
          </cell>
          <cell r="K785">
            <v>38.86</v>
          </cell>
        </row>
        <row r="792">
          <cell r="I792">
            <v>292.5</v>
          </cell>
          <cell r="K792">
            <v>292.5</v>
          </cell>
        </row>
        <row r="794">
          <cell r="I794">
            <v>135.19999999999999</v>
          </cell>
          <cell r="K794">
            <v>135.19999999999999</v>
          </cell>
        </row>
        <row r="796">
          <cell r="I796">
            <v>9.1</v>
          </cell>
          <cell r="K796">
            <v>9.1</v>
          </cell>
        </row>
        <row r="800">
          <cell r="I800">
            <v>31.2</v>
          </cell>
          <cell r="K800">
            <v>31.2</v>
          </cell>
        </row>
        <row r="807">
          <cell r="I807">
            <v>209.23</v>
          </cell>
          <cell r="K807">
            <v>159.22999999999999</v>
          </cell>
        </row>
        <row r="809">
          <cell r="I809">
            <v>10.4</v>
          </cell>
          <cell r="K809">
            <v>10.4</v>
          </cell>
        </row>
        <row r="811">
          <cell r="I811">
            <v>26</v>
          </cell>
          <cell r="K811">
            <v>26</v>
          </cell>
        </row>
        <row r="813">
          <cell r="I813">
            <v>8.68</v>
          </cell>
          <cell r="K813">
            <v>8.68</v>
          </cell>
        </row>
        <row r="815">
          <cell r="I815">
            <v>100</v>
          </cell>
          <cell r="K815">
            <v>50</v>
          </cell>
        </row>
        <row r="817">
          <cell r="I817">
            <v>30.42</v>
          </cell>
          <cell r="K817">
            <v>29.64</v>
          </cell>
        </row>
        <row r="824">
          <cell r="I824">
            <v>145.82</v>
          </cell>
          <cell r="K824">
            <v>145.82</v>
          </cell>
        </row>
        <row r="825">
          <cell r="I825">
            <v>690.71</v>
          </cell>
          <cell r="K825">
            <v>690.71</v>
          </cell>
        </row>
        <row r="826">
          <cell r="I826">
            <v>174.98</v>
          </cell>
          <cell r="K826">
            <v>174.98</v>
          </cell>
        </row>
        <row r="828">
          <cell r="I828">
            <v>4068.42</v>
          </cell>
          <cell r="K828">
            <v>4068.42</v>
          </cell>
        </row>
        <row r="830">
          <cell r="I830">
            <v>85.85</v>
          </cell>
          <cell r="K830">
            <v>85.85</v>
          </cell>
        </row>
        <row r="832">
          <cell r="I832">
            <v>80.709999999999994</v>
          </cell>
          <cell r="K832">
            <v>80.709999999999994</v>
          </cell>
        </row>
        <row r="838">
          <cell r="I838">
            <v>44.1</v>
          </cell>
          <cell r="K838">
            <v>44.1</v>
          </cell>
        </row>
        <row r="839">
          <cell r="I839">
            <v>6.5</v>
          </cell>
          <cell r="K839">
            <v>6.5</v>
          </cell>
        </row>
        <row r="843">
          <cell r="I843">
            <v>16.54</v>
          </cell>
          <cell r="K843">
            <v>16.54</v>
          </cell>
        </row>
        <row r="845">
          <cell r="I845">
            <v>265.13</v>
          </cell>
          <cell r="K845">
            <v>215.13</v>
          </cell>
        </row>
        <row r="851">
          <cell r="I851">
            <v>351.33</v>
          </cell>
          <cell r="K851">
            <v>363.81</v>
          </cell>
        </row>
        <row r="858">
          <cell r="I858">
            <v>1107.81</v>
          </cell>
          <cell r="K858">
            <v>1107.81</v>
          </cell>
        </row>
        <row r="860">
          <cell r="I860">
            <v>9.1</v>
          </cell>
          <cell r="K860">
            <v>9.1</v>
          </cell>
        </row>
        <row r="864">
          <cell r="I864">
            <v>180</v>
          </cell>
          <cell r="K864">
            <v>180</v>
          </cell>
        </row>
        <row r="871">
          <cell r="I871">
            <v>773.95</v>
          </cell>
          <cell r="K871">
            <v>649.98</v>
          </cell>
        </row>
        <row r="873">
          <cell r="I873">
            <v>100</v>
          </cell>
          <cell r="K873">
            <v>100</v>
          </cell>
        </row>
        <row r="875">
          <cell r="I875">
            <v>100</v>
          </cell>
          <cell r="K875">
            <v>100</v>
          </cell>
        </row>
        <row r="877">
          <cell r="I877">
            <v>65.930000000000007</v>
          </cell>
          <cell r="K877">
            <v>65.930000000000007</v>
          </cell>
        </row>
        <row r="879">
          <cell r="I879">
            <v>135.63999999999999</v>
          </cell>
          <cell r="K879">
            <v>135.63999999999999</v>
          </cell>
        </row>
        <row r="881">
          <cell r="I881">
            <v>178.32</v>
          </cell>
          <cell r="K881">
            <v>173.74</v>
          </cell>
        </row>
        <row r="885">
          <cell r="I885">
            <v>60</v>
          </cell>
          <cell r="K885">
            <v>60</v>
          </cell>
        </row>
        <row r="892">
          <cell r="I892">
            <v>114.57</v>
          </cell>
          <cell r="K892">
            <v>114.57</v>
          </cell>
        </row>
        <row r="893">
          <cell r="I893">
            <v>374.71</v>
          </cell>
          <cell r="K893">
            <v>374.71</v>
          </cell>
        </row>
        <row r="894">
          <cell r="I894">
            <v>110.03</v>
          </cell>
          <cell r="K894">
            <v>110.03</v>
          </cell>
        </row>
        <row r="896">
          <cell r="I896">
            <v>3075.8</v>
          </cell>
          <cell r="K896">
            <v>3075.8</v>
          </cell>
        </row>
        <row r="898">
          <cell r="I898">
            <v>159.5</v>
          </cell>
          <cell r="K898">
            <v>88.89</v>
          </cell>
        </row>
        <row r="900">
          <cell r="I900">
            <v>46.8</v>
          </cell>
          <cell r="K900">
            <v>46.8</v>
          </cell>
        </row>
        <row r="906">
          <cell r="I906">
            <v>60</v>
          </cell>
          <cell r="K906">
            <v>60</v>
          </cell>
        </row>
        <row r="907">
          <cell r="I907">
            <v>3.12</v>
          </cell>
          <cell r="K907">
            <v>3.12</v>
          </cell>
        </row>
        <row r="911">
          <cell r="I911">
            <v>40.97</v>
          </cell>
          <cell r="K911">
            <v>40.97</v>
          </cell>
        </row>
        <row r="913">
          <cell r="I913">
            <v>7.28</v>
          </cell>
          <cell r="K913">
            <v>7.28</v>
          </cell>
        </row>
        <row r="919">
          <cell r="I919">
            <v>175.66</v>
          </cell>
          <cell r="K919">
            <v>181.91</v>
          </cell>
        </row>
        <row r="926">
          <cell r="I926">
            <v>50</v>
          </cell>
          <cell r="K926">
            <v>50</v>
          </cell>
        </row>
        <row r="933">
          <cell r="I933">
            <v>782.47</v>
          </cell>
          <cell r="K933">
            <v>782.47</v>
          </cell>
        </row>
        <row r="935">
          <cell r="I935">
            <v>9.1</v>
          </cell>
          <cell r="K935">
            <v>9.1</v>
          </cell>
        </row>
        <row r="939">
          <cell r="I939">
            <v>156</v>
          </cell>
          <cell r="K939">
            <v>156</v>
          </cell>
        </row>
        <row r="946">
          <cell r="I946">
            <v>455.15</v>
          </cell>
          <cell r="K946">
            <v>455.15</v>
          </cell>
        </row>
        <row r="948">
          <cell r="I948">
            <v>10.4</v>
          </cell>
          <cell r="K948">
            <v>10.4</v>
          </cell>
        </row>
        <row r="950">
          <cell r="I950">
            <v>26</v>
          </cell>
          <cell r="K950">
            <v>26</v>
          </cell>
        </row>
        <row r="952">
          <cell r="I952">
            <v>36.299999999999997</v>
          </cell>
          <cell r="K952">
            <v>36.299999999999997</v>
          </cell>
        </row>
        <row r="954">
          <cell r="I954">
            <v>104.53</v>
          </cell>
          <cell r="K954">
            <v>54.53</v>
          </cell>
        </row>
        <row r="961">
          <cell r="I961">
            <v>83.33</v>
          </cell>
          <cell r="K961">
            <v>83.33</v>
          </cell>
        </row>
        <row r="962">
          <cell r="I962">
            <v>459.14</v>
          </cell>
          <cell r="K962">
            <v>459.14</v>
          </cell>
        </row>
        <row r="963">
          <cell r="I963">
            <v>3.72</v>
          </cell>
          <cell r="K963">
            <v>3.72</v>
          </cell>
        </row>
        <row r="965">
          <cell r="I965">
            <v>2910.89</v>
          </cell>
          <cell r="K965">
            <v>2910.89</v>
          </cell>
        </row>
        <row r="967">
          <cell r="I967">
            <v>50.17</v>
          </cell>
          <cell r="K967">
            <v>50.17</v>
          </cell>
        </row>
        <row r="969">
          <cell r="I969">
            <v>26.3</v>
          </cell>
          <cell r="K969">
            <v>26.3</v>
          </cell>
        </row>
        <row r="975">
          <cell r="I975">
            <v>22</v>
          </cell>
          <cell r="K975">
            <v>22</v>
          </cell>
        </row>
        <row r="976">
          <cell r="I976">
            <v>6.24</v>
          </cell>
          <cell r="K976">
            <v>6.24</v>
          </cell>
        </row>
        <row r="980">
          <cell r="I980">
            <v>83.04</v>
          </cell>
          <cell r="K980">
            <v>83.04</v>
          </cell>
        </row>
        <row r="982">
          <cell r="I982">
            <v>10.4</v>
          </cell>
          <cell r="K982">
            <v>10.4</v>
          </cell>
        </row>
        <row r="988">
          <cell r="I988">
            <v>87.83</v>
          </cell>
          <cell r="K988">
            <v>90.95</v>
          </cell>
        </row>
        <row r="995">
          <cell r="I995">
            <v>301.60000000000002</v>
          </cell>
          <cell r="K995">
            <v>301.60000000000002</v>
          </cell>
        </row>
        <row r="997">
          <cell r="I997">
            <v>54.08</v>
          </cell>
          <cell r="K997">
            <v>54.08</v>
          </cell>
        </row>
        <row r="999">
          <cell r="I999">
            <v>9.1</v>
          </cell>
          <cell r="K999">
            <v>9.1</v>
          </cell>
        </row>
        <row r="1003">
          <cell r="I1003">
            <v>402.52</v>
          </cell>
          <cell r="K1003">
            <v>402.52</v>
          </cell>
        </row>
        <row r="1010">
          <cell r="I1010">
            <v>361.83</v>
          </cell>
          <cell r="K1010">
            <v>303.54000000000002</v>
          </cell>
        </row>
        <row r="1012">
          <cell r="I1012">
            <v>25.6</v>
          </cell>
          <cell r="K1012">
            <v>25.6</v>
          </cell>
        </row>
        <row r="1014">
          <cell r="I1014">
            <v>42</v>
          </cell>
          <cell r="K1014">
            <v>42</v>
          </cell>
        </row>
        <row r="1016">
          <cell r="I1016">
            <v>27.09</v>
          </cell>
          <cell r="K1016">
            <v>27.09</v>
          </cell>
        </row>
        <row r="1018">
          <cell r="I1018">
            <v>169.6</v>
          </cell>
          <cell r="K1018">
            <v>119.6</v>
          </cell>
        </row>
        <row r="1020">
          <cell r="I1020">
            <v>198.03</v>
          </cell>
          <cell r="K1020">
            <v>192.95</v>
          </cell>
        </row>
        <row r="1027">
          <cell r="I1027">
            <v>114.58</v>
          </cell>
          <cell r="K1027">
            <v>114.58</v>
          </cell>
        </row>
        <row r="1028">
          <cell r="I1028">
            <v>411.69</v>
          </cell>
          <cell r="K1028">
            <v>411.69</v>
          </cell>
        </row>
        <row r="1029">
          <cell r="I1029">
            <v>124.68</v>
          </cell>
          <cell r="K1029">
            <v>124.68</v>
          </cell>
        </row>
        <row r="1031">
          <cell r="I1031">
            <v>3075.8</v>
          </cell>
          <cell r="K1031">
            <v>3075.8</v>
          </cell>
        </row>
        <row r="1033">
          <cell r="I1033">
            <v>125.6</v>
          </cell>
          <cell r="K1033">
            <v>100</v>
          </cell>
        </row>
        <row r="1035">
          <cell r="I1035">
            <v>54.1</v>
          </cell>
          <cell r="K1035">
            <v>54.1</v>
          </cell>
        </row>
        <row r="1041">
          <cell r="I1041">
            <v>35</v>
          </cell>
          <cell r="K1041">
            <v>35</v>
          </cell>
        </row>
        <row r="1042">
          <cell r="I1042">
            <v>5.2</v>
          </cell>
          <cell r="K1042">
            <v>5.2</v>
          </cell>
        </row>
        <row r="1046">
          <cell r="I1046">
            <v>12.98</v>
          </cell>
          <cell r="K1046">
            <v>12.98</v>
          </cell>
        </row>
        <row r="1048">
          <cell r="I1048">
            <v>7.28</v>
          </cell>
          <cell r="K1048">
            <v>7.28</v>
          </cell>
        </row>
        <row r="1054">
          <cell r="I1054">
            <v>87.83</v>
          </cell>
          <cell r="K1054">
            <v>90.95</v>
          </cell>
        </row>
        <row r="1061">
          <cell r="I1061">
            <v>50</v>
          </cell>
          <cell r="K1061">
            <v>50</v>
          </cell>
        </row>
        <row r="1068">
          <cell r="I1068">
            <v>819.24</v>
          </cell>
          <cell r="K1068">
            <v>819.24</v>
          </cell>
        </row>
        <row r="1070">
          <cell r="I1070">
            <v>93.6</v>
          </cell>
          <cell r="K1070">
            <v>93.6</v>
          </cell>
        </row>
        <row r="1072">
          <cell r="I1072">
            <v>9.1</v>
          </cell>
          <cell r="K1072">
            <v>9.1</v>
          </cell>
        </row>
        <row r="1076">
          <cell r="I1076">
            <v>31.2</v>
          </cell>
          <cell r="K1076">
            <v>31.2</v>
          </cell>
        </row>
        <row r="1083">
          <cell r="I1083">
            <v>693.12</v>
          </cell>
          <cell r="K1083">
            <v>593.19000000000005</v>
          </cell>
        </row>
        <row r="1085">
          <cell r="I1085">
            <v>10.4</v>
          </cell>
          <cell r="K1085">
            <v>10.4</v>
          </cell>
        </row>
        <row r="1087">
          <cell r="I1087">
            <v>26</v>
          </cell>
          <cell r="K1087">
            <v>26</v>
          </cell>
        </row>
        <row r="1089">
          <cell r="I1089">
            <v>53.08</v>
          </cell>
          <cell r="K1089">
            <v>53.08</v>
          </cell>
        </row>
        <row r="1091">
          <cell r="I1091">
            <v>100</v>
          </cell>
          <cell r="K1091">
            <v>100</v>
          </cell>
        </row>
        <row r="1098">
          <cell r="I1098">
            <v>177.07</v>
          </cell>
          <cell r="K1098">
            <v>177.07</v>
          </cell>
        </row>
        <row r="1099">
          <cell r="I1099">
            <v>1135.8900000000001</v>
          </cell>
          <cell r="K1099">
            <v>567.86</v>
          </cell>
        </row>
        <row r="1100">
          <cell r="I1100">
            <v>130</v>
          </cell>
          <cell r="K1100">
            <v>80</v>
          </cell>
        </row>
        <row r="1102">
          <cell r="I1102">
            <v>4157.68</v>
          </cell>
          <cell r="K1102">
            <v>4157.68</v>
          </cell>
        </row>
        <row r="1104">
          <cell r="I1104">
            <v>96.11</v>
          </cell>
          <cell r="K1104">
            <v>50</v>
          </cell>
        </row>
        <row r="1106">
          <cell r="I1106">
            <v>112.32</v>
          </cell>
          <cell r="K1106">
            <v>50</v>
          </cell>
        </row>
        <row r="1112">
          <cell r="I1112">
            <v>6.24</v>
          </cell>
          <cell r="K1112">
            <v>6.24</v>
          </cell>
        </row>
        <row r="1116">
          <cell r="I1116">
            <v>117.6</v>
          </cell>
          <cell r="K1116">
            <v>50</v>
          </cell>
        </row>
        <row r="1118">
          <cell r="I1118">
            <v>10.4</v>
          </cell>
          <cell r="K1118">
            <v>10.4</v>
          </cell>
        </row>
        <row r="1124">
          <cell r="I1124">
            <v>351.33</v>
          </cell>
          <cell r="K1124">
            <v>363.81</v>
          </cell>
        </row>
        <row r="1131">
          <cell r="I1131">
            <v>4662</v>
          </cell>
          <cell r="K1131">
            <v>6107.77</v>
          </cell>
        </row>
        <row r="1133">
          <cell r="I1133">
            <v>9.1</v>
          </cell>
          <cell r="K1133">
            <v>9.1</v>
          </cell>
        </row>
        <row r="1137">
          <cell r="I1137">
            <v>404.88</v>
          </cell>
          <cell r="K1137">
            <v>404.88</v>
          </cell>
        </row>
        <row r="1144">
          <cell r="I1144">
            <v>1782.38</v>
          </cell>
          <cell r="K1144">
            <v>991.38</v>
          </cell>
        </row>
        <row r="1146">
          <cell r="I1146">
            <v>10.4</v>
          </cell>
          <cell r="K1146">
            <v>10.4</v>
          </cell>
        </row>
        <row r="1148">
          <cell r="I1148">
            <v>52</v>
          </cell>
          <cell r="K1148">
            <v>52</v>
          </cell>
        </row>
        <row r="1150">
          <cell r="I1150">
            <v>124.8</v>
          </cell>
          <cell r="K1150">
            <v>50</v>
          </cell>
        </row>
        <row r="1152">
          <cell r="I1152">
            <v>78.2</v>
          </cell>
          <cell r="K1152">
            <v>74.44</v>
          </cell>
        </row>
        <row r="1154">
          <cell r="I1154">
            <v>270.85000000000002</v>
          </cell>
          <cell r="K1154">
            <v>263.91000000000003</v>
          </cell>
        </row>
        <row r="1158">
          <cell r="I1158">
            <v>124.8</v>
          </cell>
          <cell r="K1158">
            <v>50</v>
          </cell>
        </row>
        <row r="1165">
          <cell r="I1165">
            <v>114.58</v>
          </cell>
          <cell r="K1165">
            <v>114.58</v>
          </cell>
        </row>
        <row r="1166">
          <cell r="I1166">
            <v>457.1</v>
          </cell>
          <cell r="K1166">
            <v>457.1</v>
          </cell>
        </row>
        <row r="1167">
          <cell r="I1167">
            <v>2.48</v>
          </cell>
          <cell r="K1167">
            <v>2.48</v>
          </cell>
        </row>
        <row r="1169">
          <cell r="I1169">
            <v>3075.8</v>
          </cell>
          <cell r="K1169">
            <v>3075.8</v>
          </cell>
        </row>
        <row r="1171">
          <cell r="I1171">
            <v>100.4</v>
          </cell>
          <cell r="K1171">
            <v>100.4</v>
          </cell>
        </row>
        <row r="1173">
          <cell r="I1173">
            <v>9.36</v>
          </cell>
          <cell r="K1173">
            <v>9.36</v>
          </cell>
        </row>
        <row r="1179">
          <cell r="I1179">
            <v>28</v>
          </cell>
          <cell r="K1179">
            <v>28</v>
          </cell>
        </row>
        <row r="1180">
          <cell r="I1180">
            <v>6.24</v>
          </cell>
          <cell r="K1180">
            <v>6.24</v>
          </cell>
        </row>
        <row r="1184">
          <cell r="I1184">
            <v>46.8</v>
          </cell>
          <cell r="K1184">
            <v>46.8</v>
          </cell>
        </row>
        <row r="1186">
          <cell r="I1186">
            <v>7.28</v>
          </cell>
          <cell r="K1186">
            <v>7.28</v>
          </cell>
        </row>
        <row r="1192">
          <cell r="I1192">
            <v>175.66</v>
          </cell>
          <cell r="K1192">
            <v>181.91</v>
          </cell>
        </row>
        <row r="1199">
          <cell r="I1199">
            <v>440.75</v>
          </cell>
          <cell r="K1199">
            <v>440.75</v>
          </cell>
        </row>
        <row r="1201">
          <cell r="I1201">
            <v>9.1</v>
          </cell>
          <cell r="K1201">
            <v>9.1</v>
          </cell>
        </row>
        <row r="1208">
          <cell r="I1208">
            <v>333.78</v>
          </cell>
          <cell r="K1208">
            <v>231.47</v>
          </cell>
        </row>
        <row r="1210">
          <cell r="I1210">
            <v>10.4</v>
          </cell>
          <cell r="K1210">
            <v>10.4</v>
          </cell>
        </row>
        <row r="1212">
          <cell r="I1212">
            <v>26</v>
          </cell>
          <cell r="K1212">
            <v>26</v>
          </cell>
        </row>
        <row r="1214">
          <cell r="I1214">
            <v>26.8</v>
          </cell>
          <cell r="K1214">
            <v>26.8</v>
          </cell>
        </row>
        <row r="1216">
          <cell r="I1216">
            <v>74.89</v>
          </cell>
          <cell r="K1216">
            <v>74.89</v>
          </cell>
        </row>
        <row r="1218">
          <cell r="I1218">
            <v>34.25</v>
          </cell>
          <cell r="K1218">
            <v>33.369999999999997</v>
          </cell>
        </row>
        <row r="1220">
          <cell r="I1220">
            <v>15135.62</v>
          </cell>
          <cell r="K1220">
            <v>30398.639999999999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79"/>
  <sheetViews>
    <sheetView tabSelected="1" zoomScaleNormal="100" workbookViewId="0">
      <selection activeCell="B2" sqref="B2:F5"/>
    </sheetView>
  </sheetViews>
  <sheetFormatPr defaultRowHeight="12.75" x14ac:dyDescent="0.2"/>
  <cols>
    <col min="2" max="2" width="40.85546875" customWidth="1"/>
    <col min="3" max="3" width="12.85546875" customWidth="1"/>
    <col min="4" max="4" width="8.28515625" customWidth="1"/>
    <col min="5" max="5" width="14.28515625" customWidth="1"/>
    <col min="6" max="6" width="14.5703125" customWidth="1"/>
    <col min="8" max="8" width="23.5703125" customWidth="1"/>
    <col min="9" max="9" width="13.42578125" bestFit="1" customWidth="1"/>
  </cols>
  <sheetData>
    <row r="1" spans="2:6" ht="23.25" customHeight="1" x14ac:dyDescent="0.2"/>
    <row r="2" spans="2:6" ht="23.25" customHeight="1" x14ac:dyDescent="0.2">
      <c r="B2" s="33" t="s">
        <v>553</v>
      </c>
      <c r="C2" s="34"/>
      <c r="D2" s="34"/>
      <c r="E2" s="34"/>
      <c r="F2" s="34"/>
    </row>
    <row r="3" spans="2:6" ht="23.25" customHeight="1" x14ac:dyDescent="0.2">
      <c r="B3" s="34"/>
      <c r="C3" s="34"/>
      <c r="D3" s="34"/>
      <c r="E3" s="34"/>
      <c r="F3" s="34"/>
    </row>
    <row r="4" spans="2:6" ht="28.5" customHeight="1" x14ac:dyDescent="0.2">
      <c r="B4" s="34"/>
      <c r="C4" s="34"/>
      <c r="D4" s="34"/>
      <c r="E4" s="34"/>
      <c r="F4" s="34"/>
    </row>
    <row r="5" spans="2:6" ht="39.75" customHeight="1" x14ac:dyDescent="0.2">
      <c r="B5" s="34"/>
      <c r="C5" s="34"/>
      <c r="D5" s="34"/>
      <c r="E5" s="34"/>
      <c r="F5" s="34"/>
    </row>
    <row r="7" spans="2:6" x14ac:dyDescent="0.2">
      <c r="F7" t="s">
        <v>554</v>
      </c>
    </row>
    <row r="8" spans="2:6" x14ac:dyDescent="0.2">
      <c r="B8" s="1" t="s">
        <v>0</v>
      </c>
      <c r="C8" s="1" t="s">
        <v>1</v>
      </c>
      <c r="D8" s="1" t="s">
        <v>2</v>
      </c>
      <c r="E8" s="2" t="s">
        <v>3</v>
      </c>
      <c r="F8" s="2" t="s">
        <v>4</v>
      </c>
    </row>
    <row r="9" spans="2:6" ht="63.75" x14ac:dyDescent="0.2">
      <c r="B9" s="3" t="s">
        <v>5</v>
      </c>
      <c r="C9" s="4" t="s">
        <v>6</v>
      </c>
      <c r="D9" s="5" t="s">
        <v>7</v>
      </c>
      <c r="E9" s="6">
        <f t="shared" ref="E9:F9" si="0">E10+E14+E22+E32+E39+E49+E53+E76+E84+E89+E97+E101</f>
        <v>119684.273</v>
      </c>
      <c r="F9" s="6">
        <f t="shared" si="0"/>
        <v>117343.78300000001</v>
      </c>
    </row>
    <row r="10" spans="2:6" ht="38.25" x14ac:dyDescent="0.2">
      <c r="B10" s="3" t="s">
        <v>8</v>
      </c>
      <c r="C10" s="4" t="s">
        <v>9</v>
      </c>
      <c r="D10" s="5" t="s">
        <v>7</v>
      </c>
      <c r="E10" s="6">
        <f t="shared" ref="E10:F12" si="1">E11</f>
        <v>23.1</v>
      </c>
      <c r="F10" s="6">
        <f t="shared" si="1"/>
        <v>23.1</v>
      </c>
    </row>
    <row r="11" spans="2:6" ht="25.5" x14ac:dyDescent="0.2">
      <c r="B11" s="3" t="s">
        <v>10</v>
      </c>
      <c r="C11" s="4" t="s">
        <v>11</v>
      </c>
      <c r="D11" s="5" t="s">
        <v>7</v>
      </c>
      <c r="E11" s="6">
        <f t="shared" si="1"/>
        <v>23.1</v>
      </c>
      <c r="F11" s="6">
        <f t="shared" si="1"/>
        <v>23.1</v>
      </c>
    </row>
    <row r="12" spans="2:6" ht="38.25" x14ac:dyDescent="0.2">
      <c r="B12" s="3" t="s">
        <v>12</v>
      </c>
      <c r="C12" s="4" t="s">
        <v>13</v>
      </c>
      <c r="D12" s="5" t="s">
        <v>7</v>
      </c>
      <c r="E12" s="6">
        <f t="shared" si="1"/>
        <v>23.1</v>
      </c>
      <c r="F12" s="6">
        <f t="shared" si="1"/>
        <v>23.1</v>
      </c>
    </row>
    <row r="13" spans="2:6" ht="25.5" x14ac:dyDescent="0.2">
      <c r="B13" s="3" t="s">
        <v>14</v>
      </c>
      <c r="C13" s="4" t="s">
        <v>13</v>
      </c>
      <c r="D13" s="5" t="s">
        <v>15</v>
      </c>
      <c r="E13" s="6">
        <f>'[1]ведомств26-27'!I516</f>
        <v>23.1</v>
      </c>
      <c r="F13" s="6">
        <f>'[1]ведомств26-27'!K516</f>
        <v>23.1</v>
      </c>
    </row>
    <row r="14" spans="2:6" ht="63.75" x14ac:dyDescent="0.2">
      <c r="B14" s="3" t="s">
        <v>16</v>
      </c>
      <c r="C14" s="4" t="s">
        <v>17</v>
      </c>
      <c r="D14" s="5" t="s">
        <v>7</v>
      </c>
      <c r="E14" s="6">
        <f>E15</f>
        <v>17501.5</v>
      </c>
      <c r="F14" s="6">
        <f>F15</f>
        <v>18355.73</v>
      </c>
    </row>
    <row r="15" spans="2:6" ht="25.5" x14ac:dyDescent="0.2">
      <c r="B15" s="3" t="s">
        <v>18</v>
      </c>
      <c r="C15" s="4" t="s">
        <v>19</v>
      </c>
      <c r="D15" s="5" t="s">
        <v>7</v>
      </c>
      <c r="E15" s="6">
        <f>E16+E18+E20</f>
        <v>17501.5</v>
      </c>
      <c r="F15" s="6">
        <f>F16+F18+F20</f>
        <v>18355.73</v>
      </c>
    </row>
    <row r="16" spans="2:6" ht="25.5" x14ac:dyDescent="0.2">
      <c r="B16" s="3" t="s">
        <v>20</v>
      </c>
      <c r="C16" s="4" t="s">
        <v>21</v>
      </c>
      <c r="D16" s="5" t="s">
        <v>7</v>
      </c>
      <c r="E16" s="6">
        <f>E17</f>
        <v>16729.82</v>
      </c>
      <c r="F16" s="6">
        <f>F17</f>
        <v>17584.05</v>
      </c>
    </row>
    <row r="17" spans="2:6" ht="25.5" x14ac:dyDescent="0.2">
      <c r="B17" s="3" t="s">
        <v>14</v>
      </c>
      <c r="C17" s="4" t="s">
        <v>21</v>
      </c>
      <c r="D17" s="5" t="s">
        <v>15</v>
      </c>
      <c r="E17" s="6">
        <f>'[1]ведомств26-27'!I704+'[1]ведомств26-27'!I792+'[1]ведомств26-27'!I858+'[1]ведомств26-27'!I933+'[1]ведомств26-27'!I995+'[1]ведомств26-27'!I1068+'[1]ведомств26-27'!I1131+'[1]ведомств26-27'!I1199</f>
        <v>16729.82</v>
      </c>
      <c r="F17" s="6">
        <f>'[1]ведомств26-27'!K704+'[1]ведомств26-27'!K792+'[1]ведомств26-27'!K858+'[1]ведомств26-27'!K933+'[1]ведомств26-27'!K995+'[1]ведомств26-27'!K1068+'[1]ведомств26-27'!K1131+'[1]ведомств26-27'!K1199</f>
        <v>17584.05</v>
      </c>
    </row>
    <row r="18" spans="2:6" ht="38.25" x14ac:dyDescent="0.2">
      <c r="B18" s="3" t="s">
        <v>22</v>
      </c>
      <c r="C18" s="4" t="s">
        <v>23</v>
      </c>
      <c r="D18" s="5" t="s">
        <v>7</v>
      </c>
      <c r="E18" s="6">
        <f>E19</f>
        <v>698.88000000000011</v>
      </c>
      <c r="F18" s="6">
        <f>F19</f>
        <v>698.88000000000011</v>
      </c>
    </row>
    <row r="19" spans="2:6" ht="25.5" x14ac:dyDescent="0.2">
      <c r="B19" s="3" t="s">
        <v>14</v>
      </c>
      <c r="C19" s="4" t="s">
        <v>23</v>
      </c>
      <c r="D19" s="5" t="s">
        <v>15</v>
      </c>
      <c r="E19" s="6">
        <f>'[1]ведомств26-27'!I706+'[1]ведомств26-27'!I794+'[1]ведомств26-27'!I997+'[1]ведомств26-27'!I1070</f>
        <v>698.88000000000011</v>
      </c>
      <c r="F19" s="6">
        <f>'[1]ведомств26-27'!K706+'[1]ведомств26-27'!K794+'[1]ведомств26-27'!K997+'[1]ведомств26-27'!K1070</f>
        <v>698.88000000000011</v>
      </c>
    </row>
    <row r="20" spans="2:6" ht="38.25" x14ac:dyDescent="0.2">
      <c r="B20" s="3" t="s">
        <v>24</v>
      </c>
      <c r="C20" s="4" t="s">
        <v>25</v>
      </c>
      <c r="D20" s="5" t="s">
        <v>7</v>
      </c>
      <c r="E20" s="6">
        <f>E21</f>
        <v>72.8</v>
      </c>
      <c r="F20" s="6">
        <f>F21</f>
        <v>72.8</v>
      </c>
    </row>
    <row r="21" spans="2:6" ht="25.5" x14ac:dyDescent="0.2">
      <c r="B21" s="3" t="s">
        <v>14</v>
      </c>
      <c r="C21" s="4" t="s">
        <v>25</v>
      </c>
      <c r="D21" s="5" t="s">
        <v>15</v>
      </c>
      <c r="E21" s="6">
        <f>'[1]ведомств26-27'!I708+'[1]ведомств26-27'!I796+'[1]ведомств26-27'!I860+'[1]ведомств26-27'!I935+'[1]ведомств26-27'!I999+'[1]ведомств26-27'!I1072+'[1]ведомств26-27'!I1133+'[1]ведомств26-27'!I1201</f>
        <v>72.8</v>
      </c>
      <c r="F21" s="6">
        <f>'[1]ведомств26-27'!K708+'[1]ведомств26-27'!K796+'[1]ведомств26-27'!K860+'[1]ведомств26-27'!K935+'[1]ведомств26-27'!K999+'[1]ведомств26-27'!K1072+'[1]ведомств26-27'!K1133+'[1]ведомств26-27'!K1201</f>
        <v>72.8</v>
      </c>
    </row>
    <row r="22" spans="2:6" s="7" customFormat="1" ht="38.25" x14ac:dyDescent="0.2">
      <c r="B22" s="3" t="s">
        <v>26</v>
      </c>
      <c r="C22" s="4" t="s">
        <v>27</v>
      </c>
      <c r="D22" s="5" t="s">
        <v>7</v>
      </c>
      <c r="E22" s="6">
        <f>E23+E28</f>
        <v>2806.42</v>
      </c>
      <c r="F22" s="6">
        <f>F23+F28</f>
        <v>2806.42</v>
      </c>
    </row>
    <row r="23" spans="2:6" s="7" customFormat="1" ht="25.5" x14ac:dyDescent="0.2">
      <c r="B23" s="3" t="s">
        <v>28</v>
      </c>
      <c r="C23" s="4" t="s">
        <v>29</v>
      </c>
      <c r="D23" s="5" t="s">
        <v>7</v>
      </c>
      <c r="E23" s="6">
        <f>E24+E26</f>
        <v>157.63999999999999</v>
      </c>
      <c r="F23" s="6">
        <f>F24+F26</f>
        <v>157.63999999999999</v>
      </c>
    </row>
    <row r="24" spans="2:6" s="7" customFormat="1" ht="51" x14ac:dyDescent="0.2">
      <c r="B24" s="3" t="s">
        <v>30</v>
      </c>
      <c r="C24" s="4" t="s">
        <v>31</v>
      </c>
      <c r="D24" s="5" t="s">
        <v>7</v>
      </c>
      <c r="E24" s="6">
        <f>E25</f>
        <v>50</v>
      </c>
      <c r="F24" s="6">
        <f>F25</f>
        <v>50</v>
      </c>
    </row>
    <row r="25" spans="2:6" ht="25.5" x14ac:dyDescent="0.2">
      <c r="B25" s="3" t="s">
        <v>14</v>
      </c>
      <c r="C25" s="4" t="s">
        <v>31</v>
      </c>
      <c r="D25" s="5" t="s">
        <v>15</v>
      </c>
      <c r="E25" s="6">
        <f>'[1]ведомств26-27'!I206</f>
        <v>50</v>
      </c>
      <c r="F25" s="6">
        <f>'[1]ведомств26-27'!K206</f>
        <v>50</v>
      </c>
    </row>
    <row r="26" spans="2:6" s="7" customFormat="1" ht="51" x14ac:dyDescent="0.2">
      <c r="B26" s="3" t="s">
        <v>30</v>
      </c>
      <c r="C26" s="4" t="s">
        <v>32</v>
      </c>
      <c r="D26" s="5" t="s">
        <v>7</v>
      </c>
      <c r="E26" s="6">
        <f>E27</f>
        <v>107.64</v>
      </c>
      <c r="F26" s="6">
        <f>F27</f>
        <v>107.64</v>
      </c>
    </row>
    <row r="27" spans="2:6" ht="25.5" x14ac:dyDescent="0.2">
      <c r="B27" s="3" t="s">
        <v>14</v>
      </c>
      <c r="C27" s="4" t="s">
        <v>32</v>
      </c>
      <c r="D27" s="5" t="s">
        <v>15</v>
      </c>
      <c r="E27" s="6">
        <f>'[1]ведомств26-27'!I208</f>
        <v>107.64</v>
      </c>
      <c r="F27" s="6">
        <f>'[1]ведомств26-27'!K208</f>
        <v>107.64</v>
      </c>
    </row>
    <row r="28" spans="2:6" s="7" customFormat="1" ht="25.5" x14ac:dyDescent="0.2">
      <c r="B28" s="3" t="s">
        <v>33</v>
      </c>
      <c r="C28" s="4" t="s">
        <v>34</v>
      </c>
      <c r="D28" s="5" t="s">
        <v>7</v>
      </c>
      <c r="E28" s="6">
        <f>E29</f>
        <v>2648.78</v>
      </c>
      <c r="F28" s="6">
        <f>F29</f>
        <v>2648.78</v>
      </c>
    </row>
    <row r="29" spans="2:6" s="7" customFormat="1" ht="38.25" x14ac:dyDescent="0.2">
      <c r="B29" s="3" t="s">
        <v>35</v>
      </c>
      <c r="C29" s="4" t="s">
        <v>36</v>
      </c>
      <c r="D29" s="5" t="s">
        <v>7</v>
      </c>
      <c r="E29" s="6">
        <f>E30+E31</f>
        <v>2648.78</v>
      </c>
      <c r="F29" s="6">
        <f>F30+F31</f>
        <v>2648.78</v>
      </c>
    </row>
    <row r="30" spans="2:6" ht="76.5" x14ac:dyDescent="0.2">
      <c r="B30" s="3" t="s">
        <v>37</v>
      </c>
      <c r="C30" s="4" t="s">
        <v>36</v>
      </c>
      <c r="D30" s="5" t="s">
        <v>38</v>
      </c>
      <c r="E30" s="6">
        <f>'[1]ведомств26-27'!I41</f>
        <v>2209.8000000000002</v>
      </c>
      <c r="F30" s="6">
        <f>'[1]ведомств26-27'!K41</f>
        <v>2209.8000000000002</v>
      </c>
    </row>
    <row r="31" spans="2:6" ht="25.5" x14ac:dyDescent="0.2">
      <c r="B31" s="3" t="s">
        <v>14</v>
      </c>
      <c r="C31" s="4" t="s">
        <v>36</v>
      </c>
      <c r="D31" s="5" t="s">
        <v>15</v>
      </c>
      <c r="E31" s="6">
        <f>'[1]ведомств26-27'!I42</f>
        <v>438.98</v>
      </c>
      <c r="F31" s="6">
        <f>'[1]ведомств26-27'!K42</f>
        <v>438.98</v>
      </c>
    </row>
    <row r="32" spans="2:6" s="7" customFormat="1" ht="63.75" x14ac:dyDescent="0.2">
      <c r="B32" s="3" t="s">
        <v>39</v>
      </c>
      <c r="C32" s="4" t="s">
        <v>40</v>
      </c>
      <c r="D32" s="5" t="s">
        <v>7</v>
      </c>
      <c r="E32" s="6">
        <f>E33+E36</f>
        <v>45</v>
      </c>
      <c r="F32" s="6">
        <f>F33+F36</f>
        <v>45</v>
      </c>
    </row>
    <row r="33" spans="2:6" s="7" customFormat="1" ht="38.25" x14ac:dyDescent="0.2">
      <c r="B33" s="3" t="s">
        <v>41</v>
      </c>
      <c r="C33" s="4" t="s">
        <v>42</v>
      </c>
      <c r="D33" s="5" t="s">
        <v>7</v>
      </c>
      <c r="E33" s="6">
        <f t="shared" ref="E33:F34" si="2">E34</f>
        <v>40</v>
      </c>
      <c r="F33" s="6">
        <f t="shared" si="2"/>
        <v>40</v>
      </c>
    </row>
    <row r="34" spans="2:6" s="7" customFormat="1" ht="51" x14ac:dyDescent="0.2">
      <c r="B34" s="3" t="s">
        <v>43</v>
      </c>
      <c r="C34" s="4" t="s">
        <v>44</v>
      </c>
      <c r="D34" s="5" t="s">
        <v>7</v>
      </c>
      <c r="E34" s="6">
        <f t="shared" si="2"/>
        <v>40</v>
      </c>
      <c r="F34" s="6">
        <f t="shared" si="2"/>
        <v>40</v>
      </c>
    </row>
    <row r="35" spans="2:6" ht="25.5" x14ac:dyDescent="0.2">
      <c r="B35" s="3" t="s">
        <v>45</v>
      </c>
      <c r="C35" s="4" t="s">
        <v>44</v>
      </c>
      <c r="D35" s="5" t="s">
        <v>46</v>
      </c>
      <c r="E35" s="6">
        <f>'[1]ведомств26-27'!I214</f>
        <v>40</v>
      </c>
      <c r="F35" s="6">
        <f>'[1]ведомств26-27'!K214</f>
        <v>40</v>
      </c>
    </row>
    <row r="36" spans="2:6" s="7" customFormat="1" ht="38.25" x14ac:dyDescent="0.2">
      <c r="B36" s="3" t="s">
        <v>47</v>
      </c>
      <c r="C36" s="4" t="s">
        <v>48</v>
      </c>
      <c r="D36" s="5" t="s">
        <v>7</v>
      </c>
      <c r="E36" s="6">
        <f t="shared" ref="E36:F37" si="3">E37</f>
        <v>5</v>
      </c>
      <c r="F36" s="6">
        <f t="shared" si="3"/>
        <v>5</v>
      </c>
    </row>
    <row r="37" spans="2:6" s="7" customFormat="1" ht="51" x14ac:dyDescent="0.2">
      <c r="B37" s="3" t="s">
        <v>49</v>
      </c>
      <c r="C37" s="4" t="s">
        <v>50</v>
      </c>
      <c r="D37" s="5" t="s">
        <v>7</v>
      </c>
      <c r="E37" s="6">
        <f t="shared" si="3"/>
        <v>5</v>
      </c>
      <c r="F37" s="6">
        <f t="shared" si="3"/>
        <v>5</v>
      </c>
    </row>
    <row r="38" spans="2:6" ht="25.5" x14ac:dyDescent="0.2">
      <c r="B38" s="3" t="s">
        <v>14</v>
      </c>
      <c r="C38" s="4" t="s">
        <v>50</v>
      </c>
      <c r="D38" s="5" t="s">
        <v>15</v>
      </c>
      <c r="E38" s="6">
        <f>'[1]ведомств26-27'!I217</f>
        <v>5</v>
      </c>
      <c r="F38" s="6">
        <f>'[1]ведомств26-27'!K217</f>
        <v>5</v>
      </c>
    </row>
    <row r="39" spans="2:6" s="7" customFormat="1" ht="38.25" x14ac:dyDescent="0.2">
      <c r="B39" s="3" t="s">
        <v>51</v>
      </c>
      <c r="C39" s="4" t="s">
        <v>52</v>
      </c>
      <c r="D39" s="5" t="s">
        <v>7</v>
      </c>
      <c r="E39" s="6">
        <f>E40+E43+E46</f>
        <v>638.39</v>
      </c>
      <c r="F39" s="6">
        <f>F40+F43+F46</f>
        <v>429.01000000000005</v>
      </c>
    </row>
    <row r="40" spans="2:6" s="7" customFormat="1" ht="38.25" x14ac:dyDescent="0.2">
      <c r="B40" s="3" t="s">
        <v>53</v>
      </c>
      <c r="C40" s="4" t="s">
        <v>54</v>
      </c>
      <c r="D40" s="5" t="s">
        <v>7</v>
      </c>
      <c r="E40" s="6">
        <f t="shared" ref="E40:F41" si="4">E41</f>
        <v>558.35</v>
      </c>
      <c r="F40" s="6">
        <f t="shared" si="4"/>
        <v>348.97</v>
      </c>
    </row>
    <row r="41" spans="2:6" s="7" customFormat="1" ht="63.75" x14ac:dyDescent="0.2">
      <c r="B41" s="3" t="s">
        <v>55</v>
      </c>
      <c r="C41" s="4" t="s">
        <v>56</v>
      </c>
      <c r="D41" s="5" t="s">
        <v>7</v>
      </c>
      <c r="E41" s="6">
        <f t="shared" si="4"/>
        <v>558.35</v>
      </c>
      <c r="F41" s="6">
        <f t="shared" si="4"/>
        <v>348.97</v>
      </c>
    </row>
    <row r="42" spans="2:6" ht="76.5" x14ac:dyDescent="0.2">
      <c r="B42" s="3" t="s">
        <v>37</v>
      </c>
      <c r="C42" s="4" t="s">
        <v>56</v>
      </c>
      <c r="D42" s="5" t="s">
        <v>38</v>
      </c>
      <c r="E42" s="6">
        <f>'[1]ведомств26-27'!I88</f>
        <v>558.35</v>
      </c>
      <c r="F42" s="6">
        <f>'[1]ведомств26-27'!K88</f>
        <v>348.97</v>
      </c>
    </row>
    <row r="43" spans="2:6" s="7" customFormat="1" ht="63.75" x14ac:dyDescent="0.2">
      <c r="B43" s="3" t="s">
        <v>57</v>
      </c>
      <c r="C43" s="4" t="s">
        <v>58</v>
      </c>
      <c r="D43" s="5" t="s">
        <v>7</v>
      </c>
      <c r="E43" s="6">
        <f t="shared" ref="E43:F44" si="5">E44</f>
        <v>20.04</v>
      </c>
      <c r="F43" s="6">
        <f t="shared" si="5"/>
        <v>20.04</v>
      </c>
    </row>
    <row r="44" spans="2:6" s="7" customFormat="1" ht="63.75" x14ac:dyDescent="0.2">
      <c r="B44" s="3" t="s">
        <v>59</v>
      </c>
      <c r="C44" s="4" t="s">
        <v>60</v>
      </c>
      <c r="D44" s="5" t="s">
        <v>7</v>
      </c>
      <c r="E44" s="6">
        <f t="shared" si="5"/>
        <v>20.04</v>
      </c>
      <c r="F44" s="6">
        <f t="shared" si="5"/>
        <v>20.04</v>
      </c>
    </row>
    <row r="45" spans="2:6" ht="25.5" x14ac:dyDescent="0.2">
      <c r="B45" s="3" t="s">
        <v>45</v>
      </c>
      <c r="C45" s="4" t="s">
        <v>60</v>
      </c>
      <c r="D45" s="5" t="s">
        <v>46</v>
      </c>
      <c r="E45" s="6">
        <f>'[1]ведомств26-27'!I91</f>
        <v>20.04</v>
      </c>
      <c r="F45" s="6">
        <f>'[1]ведомств26-27'!K91</f>
        <v>20.04</v>
      </c>
    </row>
    <row r="46" spans="2:6" s="7" customFormat="1" ht="38.25" x14ac:dyDescent="0.2">
      <c r="B46" s="3" t="s">
        <v>61</v>
      </c>
      <c r="C46" s="4" t="s">
        <v>62</v>
      </c>
      <c r="D46" s="5" t="s">
        <v>7</v>
      </c>
      <c r="E46" s="6">
        <f t="shared" ref="E46:F47" si="6">E47</f>
        <v>60</v>
      </c>
      <c r="F46" s="6">
        <f t="shared" si="6"/>
        <v>60</v>
      </c>
    </row>
    <row r="47" spans="2:6" s="7" customFormat="1" ht="25.5" x14ac:dyDescent="0.2">
      <c r="B47" s="3" t="s">
        <v>63</v>
      </c>
      <c r="C47" s="4" t="s">
        <v>64</v>
      </c>
      <c r="D47" s="5" t="s">
        <v>7</v>
      </c>
      <c r="E47" s="6">
        <f t="shared" si="6"/>
        <v>60</v>
      </c>
      <c r="F47" s="6">
        <f t="shared" si="6"/>
        <v>60</v>
      </c>
    </row>
    <row r="48" spans="2:6" ht="25.5" x14ac:dyDescent="0.2">
      <c r="B48" s="3" t="s">
        <v>14</v>
      </c>
      <c r="C48" s="4" t="s">
        <v>64</v>
      </c>
      <c r="D48" s="5" t="s">
        <v>15</v>
      </c>
      <c r="E48" s="6">
        <f>'[1]ведомств26-27'!I237</f>
        <v>60</v>
      </c>
      <c r="F48" s="6">
        <f>'[1]ведомств26-27'!K237</f>
        <v>60</v>
      </c>
    </row>
    <row r="49" spans="2:6" s="7" customFormat="1" ht="38.25" x14ac:dyDescent="0.2">
      <c r="B49" s="3" t="s">
        <v>65</v>
      </c>
      <c r="C49" s="4" t="s">
        <v>66</v>
      </c>
      <c r="D49" s="5" t="s">
        <v>7</v>
      </c>
      <c r="E49" s="6">
        <f t="shared" ref="E49:F51" si="7">E50</f>
        <v>24</v>
      </c>
      <c r="F49" s="6">
        <f t="shared" si="7"/>
        <v>24</v>
      </c>
    </row>
    <row r="50" spans="2:6" s="7" customFormat="1" ht="25.5" x14ac:dyDescent="0.2">
      <c r="B50" s="3" t="s">
        <v>67</v>
      </c>
      <c r="C50" s="4" t="s">
        <v>68</v>
      </c>
      <c r="D50" s="5" t="s">
        <v>7</v>
      </c>
      <c r="E50" s="6">
        <f t="shared" si="7"/>
        <v>24</v>
      </c>
      <c r="F50" s="6">
        <f t="shared" si="7"/>
        <v>24</v>
      </c>
    </row>
    <row r="51" spans="2:6" s="7" customFormat="1" ht="38.25" x14ac:dyDescent="0.2">
      <c r="B51" s="3" t="s">
        <v>69</v>
      </c>
      <c r="C51" s="4" t="s">
        <v>70</v>
      </c>
      <c r="D51" s="5" t="s">
        <v>7</v>
      </c>
      <c r="E51" s="6">
        <f t="shared" si="7"/>
        <v>24</v>
      </c>
      <c r="F51" s="6">
        <f t="shared" si="7"/>
        <v>24</v>
      </c>
    </row>
    <row r="52" spans="2:6" ht="25.5" x14ac:dyDescent="0.2">
      <c r="B52" s="3" t="s">
        <v>14</v>
      </c>
      <c r="C52" s="4" t="s">
        <v>70</v>
      </c>
      <c r="D52" s="5" t="s">
        <v>15</v>
      </c>
      <c r="E52" s="6">
        <f>'[1]ведомств26-27'!I95</f>
        <v>24</v>
      </c>
      <c r="F52" s="6">
        <f>'[1]ведомств26-27'!K95</f>
        <v>24</v>
      </c>
    </row>
    <row r="53" spans="2:6" s="7" customFormat="1" ht="38.25" x14ac:dyDescent="0.2">
      <c r="B53" s="3" t="s">
        <v>71</v>
      </c>
      <c r="C53" s="4" t="s">
        <v>72</v>
      </c>
      <c r="D53" s="5" t="s">
        <v>7</v>
      </c>
      <c r="E53" s="6">
        <f>E54+E73</f>
        <v>30559.7</v>
      </c>
      <c r="F53" s="6">
        <f>F54+F73</f>
        <v>28946.300000000003</v>
      </c>
    </row>
    <row r="54" spans="2:6" s="7" customFormat="1" ht="51" x14ac:dyDescent="0.2">
      <c r="B54" s="3" t="s">
        <v>73</v>
      </c>
      <c r="C54" s="4" t="s">
        <v>74</v>
      </c>
      <c r="D54" s="5" t="s">
        <v>7</v>
      </c>
      <c r="E54" s="6">
        <f t="shared" ref="E54:F54" si="8">E55+E59+E61+E63+E65+E67+E69+E71</f>
        <v>30366.37</v>
      </c>
      <c r="F54" s="6">
        <f t="shared" si="8"/>
        <v>28752.97</v>
      </c>
    </row>
    <row r="55" spans="2:6" s="7" customFormat="1" ht="25.5" x14ac:dyDescent="0.2">
      <c r="B55" s="3" t="s">
        <v>75</v>
      </c>
      <c r="C55" s="4" t="s">
        <v>76</v>
      </c>
      <c r="D55" s="5" t="s">
        <v>7</v>
      </c>
      <c r="E55" s="6">
        <f>E56+E57+E58</f>
        <v>20686.03</v>
      </c>
      <c r="F55" s="6">
        <f>F56+F57+F58</f>
        <v>20686.03</v>
      </c>
    </row>
    <row r="56" spans="2:6" ht="76.5" x14ac:dyDescent="0.2">
      <c r="B56" s="3" t="s">
        <v>37</v>
      </c>
      <c r="C56" s="4" t="s">
        <v>76</v>
      </c>
      <c r="D56" s="5" t="s">
        <v>38</v>
      </c>
      <c r="E56" s="6">
        <f>'[1]ведомств26-27'!I99</f>
        <v>19938.66</v>
      </c>
      <c r="F56" s="6">
        <f>'[1]ведомств26-27'!K99</f>
        <v>19938.66</v>
      </c>
    </row>
    <row r="57" spans="2:6" ht="25.5" x14ac:dyDescent="0.2">
      <c r="B57" s="3" t="s">
        <v>14</v>
      </c>
      <c r="C57" s="4" t="s">
        <v>76</v>
      </c>
      <c r="D57" s="5" t="s">
        <v>15</v>
      </c>
      <c r="E57" s="6">
        <f>'[1]ведомств26-27'!I100</f>
        <v>517.37</v>
      </c>
      <c r="F57" s="6">
        <f>'[1]ведомств26-27'!K100</f>
        <v>517.37</v>
      </c>
    </row>
    <row r="58" spans="2:6" x14ac:dyDescent="0.2">
      <c r="B58" s="3" t="s">
        <v>77</v>
      </c>
      <c r="C58" s="4" t="s">
        <v>76</v>
      </c>
      <c r="D58" s="5" t="s">
        <v>78</v>
      </c>
      <c r="E58" s="6">
        <f>'[1]ведомств26-27'!I101</f>
        <v>230</v>
      </c>
      <c r="F58" s="6">
        <f>'[1]ведомств26-27'!K101</f>
        <v>230</v>
      </c>
    </row>
    <row r="59" spans="2:6" s="7" customFormat="1" ht="51" x14ac:dyDescent="0.2">
      <c r="B59" s="3" t="s">
        <v>79</v>
      </c>
      <c r="C59" s="4" t="s">
        <v>80</v>
      </c>
      <c r="D59" s="5" t="s">
        <v>7</v>
      </c>
      <c r="E59" s="6">
        <f>E60</f>
        <v>1562.45</v>
      </c>
      <c r="F59" s="6">
        <f>F60</f>
        <v>1362.45</v>
      </c>
    </row>
    <row r="60" spans="2:6" ht="25.5" x14ac:dyDescent="0.2">
      <c r="B60" s="3" t="s">
        <v>14</v>
      </c>
      <c r="C60" s="4" t="s">
        <v>80</v>
      </c>
      <c r="D60" s="5" t="s">
        <v>15</v>
      </c>
      <c r="E60" s="6">
        <f>'[1]ведомств26-27'!I103</f>
        <v>1562.45</v>
      </c>
      <c r="F60" s="6">
        <f>'[1]ведомств26-27'!K103</f>
        <v>1362.45</v>
      </c>
    </row>
    <row r="61" spans="2:6" s="7" customFormat="1" ht="25.5" x14ac:dyDescent="0.2">
      <c r="B61" s="3" t="s">
        <v>81</v>
      </c>
      <c r="C61" s="4" t="s">
        <v>82</v>
      </c>
      <c r="D61" s="5" t="s">
        <v>7</v>
      </c>
      <c r="E61" s="6">
        <f>E62</f>
        <v>5521.21</v>
      </c>
      <c r="F61" s="6">
        <f>F62</f>
        <v>4384.63</v>
      </c>
    </row>
    <row r="62" spans="2:6" ht="25.5" x14ac:dyDescent="0.2">
      <c r="B62" s="3" t="s">
        <v>14</v>
      </c>
      <c r="C62" s="4" t="s">
        <v>82</v>
      </c>
      <c r="D62" s="5" t="s">
        <v>15</v>
      </c>
      <c r="E62" s="6">
        <f>'[1]ведомств26-27'!I719+'[1]ведомств26-27'!I807+'[1]ведомств26-27'!I871+'[1]ведомств26-27'!I946+'[1]ведомств26-27'!I1010+'[1]ведомств26-27'!I1083+'[1]ведомств26-27'!I1144+'[1]ведомств26-27'!I1208</f>
        <v>5521.21</v>
      </c>
      <c r="F62" s="6">
        <f>'[1]ведомств26-27'!K719+'[1]ведомств26-27'!K807+'[1]ведомств26-27'!K871+'[1]ведомств26-27'!K946+'[1]ведомств26-27'!K1010+'[1]ведомств26-27'!K1083+'[1]ведомств26-27'!K1144+'[1]ведомств26-27'!K1208</f>
        <v>4384.63</v>
      </c>
    </row>
    <row r="63" spans="2:6" s="7" customFormat="1" x14ac:dyDescent="0.2">
      <c r="B63" s="3" t="s">
        <v>83</v>
      </c>
      <c r="C63" s="4" t="s">
        <v>84</v>
      </c>
      <c r="D63" s="5" t="s">
        <v>7</v>
      </c>
      <c r="E63" s="6">
        <f>E64</f>
        <v>188</v>
      </c>
      <c r="F63" s="6">
        <f>F64</f>
        <v>188</v>
      </c>
    </row>
    <row r="64" spans="2:6" ht="25.5" x14ac:dyDescent="0.2">
      <c r="B64" s="3" t="s">
        <v>14</v>
      </c>
      <c r="C64" s="4" t="s">
        <v>84</v>
      </c>
      <c r="D64" s="5" t="s">
        <v>15</v>
      </c>
      <c r="E64" s="6">
        <f>'[1]ведомств26-27'!I721+'[1]ведомств26-27'!I809+'[1]ведомств26-27'!I873+'[1]ведомств26-27'!I948+'[1]ведомств26-27'!I1012+'[1]ведомств26-27'!I1085+'[1]ведомств26-27'!I1146+'[1]ведомств26-27'!I1210</f>
        <v>188</v>
      </c>
      <c r="F64" s="6">
        <f>'[1]ведомств26-27'!K721+'[1]ведомств26-27'!K809+'[1]ведомств26-27'!K873+'[1]ведомств26-27'!K948+'[1]ведомств26-27'!K1012+'[1]ведомств26-27'!K1085+'[1]ведомств26-27'!K1146+'[1]ведомств26-27'!K1210</f>
        <v>188</v>
      </c>
    </row>
    <row r="65" spans="2:6" s="7" customFormat="1" x14ac:dyDescent="0.2">
      <c r="B65" s="3" t="s">
        <v>85</v>
      </c>
      <c r="C65" s="4" t="s">
        <v>86</v>
      </c>
      <c r="D65" s="5" t="s">
        <v>7</v>
      </c>
      <c r="E65" s="6">
        <f>E66</f>
        <v>350</v>
      </c>
      <c r="F65" s="6">
        <f>F66</f>
        <v>350</v>
      </c>
    </row>
    <row r="66" spans="2:6" ht="25.5" x14ac:dyDescent="0.2">
      <c r="B66" s="3" t="s">
        <v>14</v>
      </c>
      <c r="C66" s="4" t="s">
        <v>86</v>
      </c>
      <c r="D66" s="5" t="s">
        <v>15</v>
      </c>
      <c r="E66" s="6">
        <f>'[1]ведомств26-27'!I723+'[1]ведомств26-27'!I811+'[1]ведомств26-27'!I875+'[1]ведомств26-27'!I950+'[1]ведомств26-27'!I1014+'[1]ведомств26-27'!I1087+'[1]ведомств26-27'!I1148+'[1]ведомств26-27'!I1212</f>
        <v>350</v>
      </c>
      <c r="F66" s="6">
        <f>'[1]ведомств26-27'!K723+'[1]ведомств26-27'!K811+'[1]ведомств26-27'!K875+'[1]ведомств26-27'!K950+'[1]ведомств26-27'!K1014+'[1]ведомств26-27'!K1087+'[1]ведомств26-27'!K1148+'[1]ведомств26-27'!K1212</f>
        <v>350</v>
      </c>
    </row>
    <row r="67" spans="2:6" s="7" customFormat="1" ht="89.25" x14ac:dyDescent="0.2">
      <c r="B67" s="3" t="s">
        <v>87</v>
      </c>
      <c r="C67" s="4" t="s">
        <v>88</v>
      </c>
      <c r="D67" s="5" t="s">
        <v>7</v>
      </c>
      <c r="E67" s="6">
        <f>E68</f>
        <v>403.59000000000003</v>
      </c>
      <c r="F67" s="6">
        <f>F68</f>
        <v>298.79000000000002</v>
      </c>
    </row>
    <row r="68" spans="2:6" ht="25.5" x14ac:dyDescent="0.2">
      <c r="B68" s="3" t="s">
        <v>14</v>
      </c>
      <c r="C68" s="4" t="s">
        <v>88</v>
      </c>
      <c r="D68" s="5" t="s">
        <v>15</v>
      </c>
      <c r="E68" s="6">
        <f>'[1]ведомств26-27'!I725+'[1]ведомств26-27'!I813+'[1]ведомств26-27'!I877+'[1]ведомств26-27'!I952+'[1]ведомств26-27'!I1016+'[1]ведомств26-27'!I1089+'[1]ведомств26-27'!I1150+'[1]ведомств26-27'!I1214</f>
        <v>403.59000000000003</v>
      </c>
      <c r="F68" s="6">
        <f>'[1]ведомств26-27'!K725+'[1]ведомств26-27'!K813+'[1]ведомств26-27'!K877+'[1]ведомств26-27'!K952+'[1]ведомств26-27'!K1016+'[1]ведомств26-27'!K1089+'[1]ведомств26-27'!K1150+'[1]ведомств26-27'!K1214</f>
        <v>298.79000000000002</v>
      </c>
    </row>
    <row r="69" spans="2:6" s="7" customFormat="1" ht="38.25" x14ac:dyDescent="0.2">
      <c r="B69" s="3" t="s">
        <v>89</v>
      </c>
      <c r="C69" s="4" t="s">
        <v>90</v>
      </c>
      <c r="D69" s="5" t="s">
        <v>7</v>
      </c>
      <c r="E69" s="6">
        <f>E70</f>
        <v>943.22</v>
      </c>
      <c r="F69" s="6">
        <f>F70</f>
        <v>789.45999999999992</v>
      </c>
    </row>
    <row r="70" spans="2:6" ht="25.5" x14ac:dyDescent="0.2">
      <c r="B70" s="3" t="s">
        <v>14</v>
      </c>
      <c r="C70" s="4" t="s">
        <v>90</v>
      </c>
      <c r="D70" s="5" t="s">
        <v>15</v>
      </c>
      <c r="E70" s="6">
        <f>'[1]ведомств26-27'!I727+'[1]ведомств26-27'!I815+'[1]ведомств26-27'!I879+'[1]ведомств26-27'!I954+'[1]ведомств26-27'!I1018+'[1]ведомств26-27'!I1091+'[1]ведомств26-27'!I1152+'[1]ведомств26-27'!I1216</f>
        <v>943.22</v>
      </c>
      <c r="F70" s="6">
        <f>'[1]ведомств26-27'!K727+'[1]ведомств26-27'!K815+'[1]ведомств26-27'!K879+'[1]ведомств26-27'!K954+'[1]ведомств26-27'!K1018+'[1]ведомств26-27'!K1091+'[1]ведомств26-27'!K1152+'[1]ведомств26-27'!K1216</f>
        <v>789.45999999999992</v>
      </c>
    </row>
    <row r="71" spans="2:6" s="7" customFormat="1" ht="38.25" x14ac:dyDescent="0.2">
      <c r="B71" s="3" t="s">
        <v>91</v>
      </c>
      <c r="C71" s="4" t="s">
        <v>92</v>
      </c>
      <c r="D71" s="5" t="s">
        <v>7</v>
      </c>
      <c r="E71" s="6">
        <f>E72</f>
        <v>711.87</v>
      </c>
      <c r="F71" s="6">
        <f>F72</f>
        <v>693.61</v>
      </c>
    </row>
    <row r="72" spans="2:6" ht="25.5" x14ac:dyDescent="0.2">
      <c r="B72" s="3" t="s">
        <v>14</v>
      </c>
      <c r="C72" s="4" t="s">
        <v>92</v>
      </c>
      <c r="D72" s="5" t="s">
        <v>15</v>
      </c>
      <c r="E72" s="6">
        <f>'[1]ведомств26-27'!I817+'[1]ведомств26-27'!I881+'[1]ведомств26-27'!I1020+'[1]ведомств26-27'!I1154+'[1]ведомств26-27'!I1218</f>
        <v>711.87</v>
      </c>
      <c r="F72" s="6">
        <f>'[1]ведомств26-27'!K817+'[1]ведомств26-27'!K881+'[1]ведомств26-27'!K1020+'[1]ведомств26-27'!K1154+'[1]ведомств26-27'!K1218</f>
        <v>693.61</v>
      </c>
    </row>
    <row r="73" spans="2:6" s="7" customFormat="1" ht="51" x14ac:dyDescent="0.2">
      <c r="B73" s="3" t="s">
        <v>93</v>
      </c>
      <c r="C73" s="4" t="s">
        <v>94</v>
      </c>
      <c r="D73" s="5" t="s">
        <v>7</v>
      </c>
      <c r="E73" s="6">
        <f t="shared" ref="E73:F74" si="9">E74</f>
        <v>193.33</v>
      </c>
      <c r="F73" s="6">
        <f t="shared" si="9"/>
        <v>193.33</v>
      </c>
    </row>
    <row r="74" spans="2:6" s="7" customFormat="1" ht="38.25" x14ac:dyDescent="0.2">
      <c r="B74" s="3" t="s">
        <v>95</v>
      </c>
      <c r="C74" s="4" t="s">
        <v>96</v>
      </c>
      <c r="D74" s="5" t="s">
        <v>7</v>
      </c>
      <c r="E74" s="6">
        <f t="shared" si="9"/>
        <v>193.33</v>
      </c>
      <c r="F74" s="6">
        <f t="shared" si="9"/>
        <v>193.33</v>
      </c>
    </row>
    <row r="75" spans="2:6" ht="25.5" x14ac:dyDescent="0.2">
      <c r="B75" s="3" t="s">
        <v>14</v>
      </c>
      <c r="C75" s="4" t="s">
        <v>96</v>
      </c>
      <c r="D75" s="5" t="s">
        <v>15</v>
      </c>
      <c r="E75" s="6">
        <f>'[1]ведомств26-27'!I224</f>
        <v>193.33</v>
      </c>
      <c r="F75" s="6">
        <f>'[1]ведомств26-27'!K224</f>
        <v>193.33</v>
      </c>
    </row>
    <row r="76" spans="2:6" s="7" customFormat="1" ht="38.25" x14ac:dyDescent="0.2">
      <c r="B76" s="3" t="s">
        <v>97</v>
      </c>
      <c r="C76" s="4" t="s">
        <v>98</v>
      </c>
      <c r="D76" s="5" t="s">
        <v>7</v>
      </c>
      <c r="E76" s="6">
        <f>E77+E81</f>
        <v>1100.04</v>
      </c>
      <c r="F76" s="6">
        <f>F77+F81</f>
        <v>1100.04</v>
      </c>
    </row>
    <row r="77" spans="2:6" s="7" customFormat="1" ht="25.5" x14ac:dyDescent="0.2">
      <c r="B77" s="3" t="s">
        <v>99</v>
      </c>
      <c r="C77" s="4" t="s">
        <v>100</v>
      </c>
      <c r="D77" s="5" t="s">
        <v>7</v>
      </c>
      <c r="E77" s="6">
        <f>E78</f>
        <v>637.62</v>
      </c>
      <c r="F77" s="6">
        <f>F78</f>
        <v>637.62</v>
      </c>
    </row>
    <row r="78" spans="2:6" ht="25.5" x14ac:dyDescent="0.2">
      <c r="B78" s="3" t="s">
        <v>101</v>
      </c>
      <c r="C78" s="4" t="s">
        <v>102</v>
      </c>
      <c r="D78" s="5" t="s">
        <v>7</v>
      </c>
      <c r="E78" s="6">
        <f>E79+E80</f>
        <v>637.62</v>
      </c>
      <c r="F78" s="6">
        <f>F79+F80</f>
        <v>637.62</v>
      </c>
    </row>
    <row r="79" spans="2:6" ht="76.5" x14ac:dyDescent="0.2">
      <c r="B79" s="3" t="s">
        <v>37</v>
      </c>
      <c r="C79" s="4" t="s">
        <v>102</v>
      </c>
      <c r="D79" s="5" t="s">
        <v>38</v>
      </c>
      <c r="E79" s="6">
        <f>'[1]ведомств26-27'!I46</f>
        <v>621.19000000000005</v>
      </c>
      <c r="F79" s="6">
        <f>'[1]ведомств26-27'!K46</f>
        <v>621.19000000000005</v>
      </c>
    </row>
    <row r="80" spans="2:6" ht="25.5" x14ac:dyDescent="0.2">
      <c r="B80" s="3" t="s">
        <v>14</v>
      </c>
      <c r="C80" s="4" t="s">
        <v>102</v>
      </c>
      <c r="D80" s="5" t="s">
        <v>15</v>
      </c>
      <c r="E80" s="6">
        <f>'[1]ведомств26-27'!I47</f>
        <v>16.43</v>
      </c>
      <c r="F80" s="6">
        <f>'[1]ведомств26-27'!K47</f>
        <v>16.43</v>
      </c>
    </row>
    <row r="81" spans="2:6" s="7" customFormat="1" ht="51" x14ac:dyDescent="0.2">
      <c r="B81" s="3" t="s">
        <v>103</v>
      </c>
      <c r="C81" s="4" t="s">
        <v>104</v>
      </c>
      <c r="D81" s="5" t="s">
        <v>7</v>
      </c>
      <c r="E81" s="6">
        <f t="shared" ref="E81:F82" si="10">E82</f>
        <v>462.42</v>
      </c>
      <c r="F81" s="6">
        <f t="shared" si="10"/>
        <v>462.42</v>
      </c>
    </row>
    <row r="82" spans="2:6" s="7" customFormat="1" ht="38.25" x14ac:dyDescent="0.2">
      <c r="B82" s="3" t="s">
        <v>105</v>
      </c>
      <c r="C82" s="4" t="s">
        <v>106</v>
      </c>
      <c r="D82" s="5" t="s">
        <v>7</v>
      </c>
      <c r="E82" s="6">
        <f t="shared" si="10"/>
        <v>462.42</v>
      </c>
      <c r="F82" s="6">
        <f t="shared" si="10"/>
        <v>462.42</v>
      </c>
    </row>
    <row r="83" spans="2:6" ht="76.5" x14ac:dyDescent="0.2">
      <c r="B83" s="3" t="s">
        <v>37</v>
      </c>
      <c r="C83" s="4" t="s">
        <v>106</v>
      </c>
      <c r="D83" s="5" t="s">
        <v>38</v>
      </c>
      <c r="E83" s="6">
        <f>'[1]ведомств26-27'!I50</f>
        <v>462.42</v>
      </c>
      <c r="F83" s="6">
        <f>'[1]ведомств26-27'!K50</f>
        <v>462.42</v>
      </c>
    </row>
    <row r="84" spans="2:6" s="7" customFormat="1" ht="38.25" x14ac:dyDescent="0.2">
      <c r="B84" s="3" t="s">
        <v>107</v>
      </c>
      <c r="C84" s="4" t="s">
        <v>108</v>
      </c>
      <c r="D84" s="5" t="s">
        <v>7</v>
      </c>
      <c r="E84" s="6">
        <f t="shared" ref="E84:F85" si="11">E85</f>
        <v>1169.4299999999998</v>
      </c>
      <c r="F84" s="6">
        <f t="shared" si="11"/>
        <v>1169.4299999999998</v>
      </c>
    </row>
    <row r="85" spans="2:6" s="7" customFormat="1" ht="38.25" x14ac:dyDescent="0.2">
      <c r="B85" s="3" t="s">
        <v>109</v>
      </c>
      <c r="C85" s="4" t="s">
        <v>110</v>
      </c>
      <c r="D85" s="5" t="s">
        <v>7</v>
      </c>
      <c r="E85" s="6">
        <f t="shared" si="11"/>
        <v>1169.4299999999998</v>
      </c>
      <c r="F85" s="6">
        <f t="shared" si="11"/>
        <v>1169.4299999999998</v>
      </c>
    </row>
    <row r="86" spans="2:6" s="7" customFormat="1" ht="51" x14ac:dyDescent="0.2">
      <c r="B86" s="3" t="s">
        <v>111</v>
      </c>
      <c r="C86" s="4" t="s">
        <v>112</v>
      </c>
      <c r="D86" s="5" t="s">
        <v>7</v>
      </c>
      <c r="E86" s="6">
        <f>E87+E88</f>
        <v>1169.4299999999998</v>
      </c>
      <c r="F86" s="6">
        <f>F87+F88</f>
        <v>1169.4299999999998</v>
      </c>
    </row>
    <row r="87" spans="2:6" ht="76.5" x14ac:dyDescent="0.2">
      <c r="B87" s="3" t="s">
        <v>37</v>
      </c>
      <c r="C87" s="4" t="s">
        <v>112</v>
      </c>
      <c r="D87" s="5" t="s">
        <v>38</v>
      </c>
      <c r="E87" s="6">
        <f>'[1]ведомств26-27'!I54</f>
        <v>925.18</v>
      </c>
      <c r="F87" s="6">
        <f>'[1]ведомств26-27'!K54</f>
        <v>925.18</v>
      </c>
    </row>
    <row r="88" spans="2:6" ht="25.5" x14ac:dyDescent="0.2">
      <c r="B88" s="3" t="s">
        <v>14</v>
      </c>
      <c r="C88" s="4" t="s">
        <v>112</v>
      </c>
      <c r="D88" s="5" t="s">
        <v>15</v>
      </c>
      <c r="E88" s="6">
        <f>'[1]ведомств26-27'!I55</f>
        <v>244.25</v>
      </c>
      <c r="F88" s="6">
        <f>'[1]ведомств26-27'!K55</f>
        <v>244.25</v>
      </c>
    </row>
    <row r="89" spans="2:6" s="7" customFormat="1" ht="38.25" x14ac:dyDescent="0.2">
      <c r="B89" s="3" t="s">
        <v>113</v>
      </c>
      <c r="C89" s="4" t="s">
        <v>114</v>
      </c>
      <c r="D89" s="5" t="s">
        <v>7</v>
      </c>
      <c r="E89" s="6">
        <f>E90+E94</f>
        <v>12504.15</v>
      </c>
      <c r="F89" s="6">
        <f>F90+F94</f>
        <v>11854.15</v>
      </c>
    </row>
    <row r="90" spans="2:6" s="7" customFormat="1" ht="63.75" x14ac:dyDescent="0.2">
      <c r="B90" s="3" t="s">
        <v>115</v>
      </c>
      <c r="C90" s="4" t="s">
        <v>116</v>
      </c>
      <c r="D90" s="5" t="s">
        <v>7</v>
      </c>
      <c r="E90" s="6">
        <f>E91</f>
        <v>648.89</v>
      </c>
      <c r="F90" s="6">
        <f>F91</f>
        <v>498.89</v>
      </c>
    </row>
    <row r="91" spans="2:6" s="7" customFormat="1" ht="25.5" x14ac:dyDescent="0.2">
      <c r="B91" s="3" t="s">
        <v>117</v>
      </c>
      <c r="C91" s="4" t="s">
        <v>118</v>
      </c>
      <c r="D91" s="5" t="s">
        <v>7</v>
      </c>
      <c r="E91" s="6">
        <f>E92+E93</f>
        <v>648.89</v>
      </c>
      <c r="F91" s="6">
        <f>F92+F93</f>
        <v>498.89</v>
      </c>
    </row>
    <row r="92" spans="2:6" ht="76.5" x14ac:dyDescent="0.2">
      <c r="B92" s="3" t="s">
        <v>37</v>
      </c>
      <c r="C92" s="4" t="s">
        <v>118</v>
      </c>
      <c r="D92" s="5" t="s">
        <v>38</v>
      </c>
      <c r="E92" s="6">
        <f>'[1]ведомств26-27'!I261</f>
        <v>348</v>
      </c>
      <c r="F92" s="6">
        <f>'[1]ведомств26-27'!K261</f>
        <v>298</v>
      </c>
    </row>
    <row r="93" spans="2:6" ht="25.5" x14ac:dyDescent="0.2">
      <c r="B93" s="3" t="s">
        <v>14</v>
      </c>
      <c r="C93" s="4" t="s">
        <v>118</v>
      </c>
      <c r="D93" s="5" t="s">
        <v>15</v>
      </c>
      <c r="E93" s="6">
        <f>'[1]ведомств26-27'!I262</f>
        <v>300.89</v>
      </c>
      <c r="F93" s="6">
        <f>'[1]ведомств26-27'!K262</f>
        <v>200.89</v>
      </c>
    </row>
    <row r="94" spans="2:6" s="7" customFormat="1" ht="51" x14ac:dyDescent="0.2">
      <c r="B94" s="3" t="s">
        <v>119</v>
      </c>
      <c r="C94" s="4" t="s">
        <v>120</v>
      </c>
      <c r="D94" s="5" t="s">
        <v>7</v>
      </c>
      <c r="E94" s="6">
        <f t="shared" ref="E94:F95" si="12">E95</f>
        <v>11855.26</v>
      </c>
      <c r="F94" s="6">
        <f t="shared" si="12"/>
        <v>11355.26</v>
      </c>
    </row>
    <row r="95" spans="2:6" s="7" customFormat="1" ht="25.5" x14ac:dyDescent="0.2">
      <c r="B95" s="3" t="s">
        <v>75</v>
      </c>
      <c r="C95" s="4" t="s">
        <v>121</v>
      </c>
      <c r="D95" s="5" t="s">
        <v>7</v>
      </c>
      <c r="E95" s="6">
        <f t="shared" si="12"/>
        <v>11855.26</v>
      </c>
      <c r="F95" s="6">
        <f t="shared" si="12"/>
        <v>11355.26</v>
      </c>
    </row>
    <row r="96" spans="2:6" ht="38.25" x14ac:dyDescent="0.2">
      <c r="B96" s="3" t="s">
        <v>122</v>
      </c>
      <c r="C96" s="4" t="s">
        <v>121</v>
      </c>
      <c r="D96" s="5" t="s">
        <v>123</v>
      </c>
      <c r="E96" s="6">
        <f>'[1]ведомств26-27'!I268</f>
        <v>11855.26</v>
      </c>
      <c r="F96" s="6">
        <f>'[1]ведомств26-27'!K268</f>
        <v>11355.26</v>
      </c>
    </row>
    <row r="97" spans="2:6" s="7" customFormat="1" ht="38.25" x14ac:dyDescent="0.2">
      <c r="B97" s="3" t="s">
        <v>124</v>
      </c>
      <c r="C97" s="4" t="s">
        <v>125</v>
      </c>
      <c r="D97" s="5" t="s">
        <v>7</v>
      </c>
      <c r="E97" s="6">
        <f t="shared" ref="E97:F99" si="13">E98</f>
        <v>3666.17</v>
      </c>
      <c r="F97" s="6">
        <f t="shared" si="13"/>
        <v>3666.17</v>
      </c>
    </row>
    <row r="98" spans="2:6" s="7" customFormat="1" ht="25.5" x14ac:dyDescent="0.2">
      <c r="B98" s="3" t="s">
        <v>126</v>
      </c>
      <c r="C98" s="4" t="s">
        <v>127</v>
      </c>
      <c r="D98" s="5" t="s">
        <v>7</v>
      </c>
      <c r="E98" s="6">
        <f t="shared" si="13"/>
        <v>3666.17</v>
      </c>
      <c r="F98" s="6">
        <f t="shared" si="13"/>
        <v>3666.17</v>
      </c>
    </row>
    <row r="99" spans="2:6" s="7" customFormat="1" ht="25.5" x14ac:dyDescent="0.2">
      <c r="B99" s="3" t="s">
        <v>128</v>
      </c>
      <c r="C99" s="4" t="s">
        <v>129</v>
      </c>
      <c r="D99" s="5" t="s">
        <v>7</v>
      </c>
      <c r="E99" s="6">
        <f t="shared" si="13"/>
        <v>3666.17</v>
      </c>
      <c r="F99" s="6">
        <f t="shared" si="13"/>
        <v>3666.17</v>
      </c>
    </row>
    <row r="100" spans="2:6" ht="25.5" x14ac:dyDescent="0.2">
      <c r="B100" s="3" t="s">
        <v>45</v>
      </c>
      <c r="C100" s="4" t="s">
        <v>129</v>
      </c>
      <c r="D100" s="5" t="s">
        <v>46</v>
      </c>
      <c r="E100" s="6">
        <f>'[1]ведомств26-27'!I254</f>
        <v>3666.17</v>
      </c>
      <c r="F100" s="6">
        <f>'[1]ведомств26-27'!K254</f>
        <v>3666.17</v>
      </c>
    </row>
    <row r="101" spans="2:6" s="7" customFormat="1" ht="89.25" x14ac:dyDescent="0.2">
      <c r="B101" s="3" t="s">
        <v>130</v>
      </c>
      <c r="C101" s="4" t="s">
        <v>131</v>
      </c>
      <c r="D101" s="5" t="s">
        <v>7</v>
      </c>
      <c r="E101" s="6">
        <f>E106+E120+E102</f>
        <v>49646.373000000007</v>
      </c>
      <c r="F101" s="6">
        <f>F106+F120+F102</f>
        <v>48924.433000000005</v>
      </c>
    </row>
    <row r="102" spans="2:6" s="7" customFormat="1" ht="25.5" x14ac:dyDescent="0.2">
      <c r="B102" s="8" t="s">
        <v>132</v>
      </c>
      <c r="C102" s="9" t="s">
        <v>133</v>
      </c>
      <c r="D102" s="10">
        <v>0</v>
      </c>
      <c r="E102" s="6">
        <f>E103</f>
        <v>1215.71</v>
      </c>
      <c r="F102" s="6">
        <f>F103</f>
        <v>1215.71</v>
      </c>
    </row>
    <row r="103" spans="2:6" s="7" customFormat="1" ht="38.25" x14ac:dyDescent="0.2">
      <c r="B103" s="8" t="s">
        <v>134</v>
      </c>
      <c r="C103" s="9" t="s">
        <v>135</v>
      </c>
      <c r="D103" s="10">
        <v>0</v>
      </c>
      <c r="E103" s="6">
        <f>E104+E105</f>
        <v>1215.71</v>
      </c>
      <c r="F103" s="6">
        <f>F104+F105</f>
        <v>1215.71</v>
      </c>
    </row>
    <row r="104" spans="2:6" s="7" customFormat="1" ht="76.5" x14ac:dyDescent="0.2">
      <c r="B104" s="8" t="s">
        <v>37</v>
      </c>
      <c r="C104" s="9" t="s">
        <v>135</v>
      </c>
      <c r="D104" s="10" t="s">
        <v>38</v>
      </c>
      <c r="E104" s="6">
        <f>'[1]ведомств26-27'!I107</f>
        <v>1175.28</v>
      </c>
      <c r="F104" s="6">
        <f>'[1]ведомств26-27'!K107</f>
        <v>1175.28</v>
      </c>
    </row>
    <row r="105" spans="2:6" s="7" customFormat="1" ht="25.5" x14ac:dyDescent="0.2">
      <c r="B105" s="8" t="s">
        <v>14</v>
      </c>
      <c r="C105" s="9" t="s">
        <v>135</v>
      </c>
      <c r="D105" s="10" t="s">
        <v>15</v>
      </c>
      <c r="E105" s="6">
        <f>'[1]ведомств26-27'!I108</f>
        <v>40.43</v>
      </c>
      <c r="F105" s="6">
        <f>'[1]ведомств26-27'!K108</f>
        <v>40.43</v>
      </c>
    </row>
    <row r="106" spans="2:6" s="7" customFormat="1" ht="38.25" x14ac:dyDescent="0.2">
      <c r="B106" s="3" t="s">
        <v>136</v>
      </c>
      <c r="C106" s="4" t="s">
        <v>137</v>
      </c>
      <c r="D106" s="5" t="s">
        <v>7</v>
      </c>
      <c r="E106" s="6">
        <f>E107+E111+E113+E115+E118</f>
        <v>45786.790000000008</v>
      </c>
      <c r="F106" s="6">
        <f>F107+F111+F113+F115+F118</f>
        <v>45064.850000000006</v>
      </c>
    </row>
    <row r="107" spans="2:6" s="7" customFormat="1" ht="25.5" x14ac:dyDescent="0.2">
      <c r="B107" s="3" t="s">
        <v>138</v>
      </c>
      <c r="C107" s="4" t="s">
        <v>139</v>
      </c>
      <c r="D107" s="5" t="s">
        <v>7</v>
      </c>
      <c r="E107" s="6">
        <f>E108+E109+E110</f>
        <v>4292.2700000000004</v>
      </c>
      <c r="F107" s="6">
        <f>F108+F109+F110</f>
        <v>4070.33</v>
      </c>
    </row>
    <row r="108" spans="2:6" ht="76.5" x14ac:dyDescent="0.2">
      <c r="B108" s="3" t="s">
        <v>37</v>
      </c>
      <c r="C108" s="4" t="s">
        <v>139</v>
      </c>
      <c r="D108" s="5" t="s">
        <v>38</v>
      </c>
      <c r="E108" s="6">
        <f>'[1]ведомств26-27'!I59</f>
        <v>2015.31</v>
      </c>
      <c r="F108" s="6">
        <f>'[1]ведомств26-27'!K59</f>
        <v>2015.31</v>
      </c>
    </row>
    <row r="109" spans="2:6" ht="25.5" x14ac:dyDescent="0.2">
      <c r="B109" s="3" t="s">
        <v>14</v>
      </c>
      <c r="C109" s="4" t="s">
        <v>139</v>
      </c>
      <c r="D109" s="5" t="s">
        <v>15</v>
      </c>
      <c r="E109" s="6">
        <f>'[1]ведомств26-27'!I60</f>
        <v>1998.96</v>
      </c>
      <c r="F109" s="6">
        <f>'[1]ведомств26-27'!K60</f>
        <v>1777.02</v>
      </c>
    </row>
    <row r="110" spans="2:6" x14ac:dyDescent="0.2">
      <c r="B110" s="3" t="s">
        <v>77</v>
      </c>
      <c r="C110" s="4" t="s">
        <v>139</v>
      </c>
      <c r="D110" s="5" t="s">
        <v>78</v>
      </c>
      <c r="E110" s="6">
        <f>'[1]ведомств26-27'!I61</f>
        <v>278</v>
      </c>
      <c r="F110" s="6">
        <f>'[1]ведомств26-27'!K61</f>
        <v>278</v>
      </c>
    </row>
    <row r="111" spans="2:6" s="7" customFormat="1" ht="25.5" x14ac:dyDescent="0.2">
      <c r="B111" s="3" t="s">
        <v>140</v>
      </c>
      <c r="C111" s="4" t="s">
        <v>141</v>
      </c>
      <c r="D111" s="5" t="s">
        <v>7</v>
      </c>
      <c r="E111" s="6">
        <f>E112</f>
        <v>39345.050000000003</v>
      </c>
      <c r="F111" s="6">
        <f>F112</f>
        <v>39345.050000000003</v>
      </c>
    </row>
    <row r="112" spans="2:6" ht="76.5" x14ac:dyDescent="0.2">
      <c r="B112" s="3" t="s">
        <v>37</v>
      </c>
      <c r="C112" s="4" t="s">
        <v>141</v>
      </c>
      <c r="D112" s="5" t="s">
        <v>38</v>
      </c>
      <c r="E112" s="6">
        <f>'[1]ведомств26-27'!I63</f>
        <v>39345.050000000003</v>
      </c>
      <c r="F112" s="6">
        <f>'[1]ведомств26-27'!K63</f>
        <v>39345.050000000003</v>
      </c>
    </row>
    <row r="113" spans="2:9" s="7" customFormat="1" ht="38.25" x14ac:dyDescent="0.2">
      <c r="B113" s="3" t="s">
        <v>142</v>
      </c>
      <c r="C113" s="4" t="s">
        <v>143</v>
      </c>
      <c r="D113" s="5" t="s">
        <v>7</v>
      </c>
      <c r="E113" s="6">
        <f>E114</f>
        <v>610</v>
      </c>
      <c r="F113" s="6">
        <f>F114</f>
        <v>310</v>
      </c>
    </row>
    <row r="114" spans="2:9" ht="25.5" x14ac:dyDescent="0.2">
      <c r="B114" s="3" t="s">
        <v>14</v>
      </c>
      <c r="C114" s="4" t="s">
        <v>143</v>
      </c>
      <c r="D114" s="5" t="s">
        <v>15</v>
      </c>
      <c r="E114" s="6">
        <f>'[1]ведомств26-27'!I65</f>
        <v>610</v>
      </c>
      <c r="F114" s="6">
        <f>'[1]ведомств26-27'!K65</f>
        <v>310</v>
      </c>
    </row>
    <row r="115" spans="2:9" s="7" customFormat="1" ht="38.25" x14ac:dyDescent="0.2">
      <c r="B115" s="3" t="s">
        <v>144</v>
      </c>
      <c r="C115" s="4" t="s">
        <v>145</v>
      </c>
      <c r="D115" s="5" t="s">
        <v>7</v>
      </c>
      <c r="E115" s="6">
        <f>E116+E117</f>
        <v>1394.62</v>
      </c>
      <c r="F115" s="6">
        <f>F116+F117</f>
        <v>1194.6199999999999</v>
      </c>
    </row>
    <row r="116" spans="2:9" ht="25.5" x14ac:dyDescent="0.2">
      <c r="B116" s="3" t="s">
        <v>14</v>
      </c>
      <c r="C116" s="4" t="s">
        <v>145</v>
      </c>
      <c r="D116" s="5" t="s">
        <v>15</v>
      </c>
      <c r="E116" s="6">
        <f>'[1]ведомств26-27'!I111</f>
        <v>1337.62</v>
      </c>
      <c r="F116" s="6">
        <f>'[1]ведомств26-27'!K111</f>
        <v>1137.6199999999999</v>
      </c>
    </row>
    <row r="117" spans="2:9" x14ac:dyDescent="0.2">
      <c r="B117" s="3" t="s">
        <v>77</v>
      </c>
      <c r="C117" s="4" t="s">
        <v>145</v>
      </c>
      <c r="D117" s="5" t="s">
        <v>78</v>
      </c>
      <c r="E117" s="6">
        <f>'[1]ведомств26-27'!I112</f>
        <v>57</v>
      </c>
      <c r="F117" s="6">
        <f>'[1]ведомств26-27'!K112</f>
        <v>57</v>
      </c>
    </row>
    <row r="118" spans="2:9" s="7" customFormat="1" ht="25.5" x14ac:dyDescent="0.2">
      <c r="B118" s="3" t="s">
        <v>146</v>
      </c>
      <c r="C118" s="4" t="s">
        <v>147</v>
      </c>
      <c r="D118" s="5" t="s">
        <v>7</v>
      </c>
      <c r="E118" s="6">
        <f>E119</f>
        <v>144.85</v>
      </c>
      <c r="F118" s="6">
        <f>F119</f>
        <v>144.85</v>
      </c>
    </row>
    <row r="119" spans="2:9" ht="25.5" x14ac:dyDescent="0.2">
      <c r="B119" s="3" t="s">
        <v>14</v>
      </c>
      <c r="C119" s="4" t="s">
        <v>147</v>
      </c>
      <c r="D119" s="5" t="s">
        <v>15</v>
      </c>
      <c r="E119" s="6">
        <f>'[1]ведомств26-27'!I67</f>
        <v>144.85</v>
      </c>
      <c r="F119" s="6">
        <f>'[1]ведомств26-27'!K67</f>
        <v>144.85</v>
      </c>
    </row>
    <row r="120" spans="2:9" s="7" customFormat="1" ht="38.25" x14ac:dyDescent="0.2">
      <c r="B120" s="3" t="s">
        <v>148</v>
      </c>
      <c r="C120" s="4" t="s">
        <v>149</v>
      </c>
      <c r="D120" s="5" t="s">
        <v>7</v>
      </c>
      <c r="E120" s="6">
        <f>E121+E123</f>
        <v>2643.873</v>
      </c>
      <c r="F120" s="6">
        <f>F121+F123</f>
        <v>2643.873</v>
      </c>
    </row>
    <row r="121" spans="2:9" s="7" customFormat="1" ht="25.5" x14ac:dyDescent="0.2">
      <c r="B121" s="3" t="s">
        <v>138</v>
      </c>
      <c r="C121" s="4" t="s">
        <v>150</v>
      </c>
      <c r="D121" s="5" t="s">
        <v>7</v>
      </c>
      <c r="E121" s="6">
        <f>E122</f>
        <v>78.12</v>
      </c>
      <c r="F121" s="6">
        <f>F122</f>
        <v>78.12</v>
      </c>
    </row>
    <row r="122" spans="2:9" ht="76.5" x14ac:dyDescent="0.2">
      <c r="B122" s="3" t="s">
        <v>37</v>
      </c>
      <c r="C122" s="4" t="s">
        <v>150</v>
      </c>
      <c r="D122" s="5" t="s">
        <v>38</v>
      </c>
      <c r="E122" s="6">
        <f>'[1]ведомств26-27'!I33</f>
        <v>78.12</v>
      </c>
      <c r="F122" s="6">
        <f>'[1]ведомств26-27'!K33</f>
        <v>78.12</v>
      </c>
    </row>
    <row r="123" spans="2:9" s="7" customFormat="1" ht="25.5" x14ac:dyDescent="0.2">
      <c r="B123" s="3" t="s">
        <v>140</v>
      </c>
      <c r="C123" s="4" t="s">
        <v>151</v>
      </c>
      <c r="D123" s="5" t="s">
        <v>7</v>
      </c>
      <c r="E123" s="6">
        <f>E124</f>
        <v>2565.7530000000002</v>
      </c>
      <c r="F123" s="6">
        <f>F124</f>
        <v>2565.7530000000002</v>
      </c>
    </row>
    <row r="124" spans="2:9" ht="76.5" x14ac:dyDescent="0.2">
      <c r="B124" s="3" t="s">
        <v>37</v>
      </c>
      <c r="C124" s="4" t="s">
        <v>151</v>
      </c>
      <c r="D124" s="5" t="s">
        <v>38</v>
      </c>
      <c r="E124" s="6">
        <f>'[1]ведомств26-27'!I35</f>
        <v>2565.7530000000002</v>
      </c>
      <c r="F124" s="6">
        <f>'[1]ведомств26-27'!K35</f>
        <v>2565.7530000000002</v>
      </c>
    </row>
    <row r="125" spans="2:9" s="7" customFormat="1" ht="51" x14ac:dyDescent="0.2">
      <c r="B125" s="3" t="s">
        <v>152</v>
      </c>
      <c r="C125" s="4" t="s">
        <v>153</v>
      </c>
      <c r="D125" s="5" t="s">
        <v>7</v>
      </c>
      <c r="E125" s="6">
        <f>E126+E213+E218</f>
        <v>601778.88</v>
      </c>
      <c r="F125" s="6">
        <f>F126+F213+F218</f>
        <v>511501.25</v>
      </c>
      <c r="H125" s="7">
        <v>601778865.5</v>
      </c>
      <c r="I125" s="7">
        <v>511501240</v>
      </c>
    </row>
    <row r="126" spans="2:9" s="7" customFormat="1" ht="51" x14ac:dyDescent="0.2">
      <c r="B126" s="3" t="s">
        <v>154</v>
      </c>
      <c r="C126" s="4" t="s">
        <v>155</v>
      </c>
      <c r="D126" s="5" t="s">
        <v>7</v>
      </c>
      <c r="E126" s="6">
        <f>E127+E144+E162+E171+E181+E185+E189+E193+E197+E206+E201</f>
        <v>581103.25</v>
      </c>
      <c r="F126" s="6">
        <f>F127+F144+F162+F171+F181+F185+F189+F193+F197+F206+F201</f>
        <v>490717.85</v>
      </c>
      <c r="H126" s="11" t="e">
        <f>H125-#REF!</f>
        <v>#REF!</v>
      </c>
      <c r="I126" s="11" t="e">
        <f>I125-#REF!</f>
        <v>#REF!</v>
      </c>
    </row>
    <row r="127" spans="2:9" s="7" customFormat="1" ht="25.5" x14ac:dyDescent="0.2">
      <c r="B127" s="3" t="s">
        <v>156</v>
      </c>
      <c r="C127" s="4" t="s">
        <v>157</v>
      </c>
      <c r="D127" s="5" t="s">
        <v>7</v>
      </c>
      <c r="E127" s="6">
        <f>E128+E133+E135+E140</f>
        <v>168688.71000000002</v>
      </c>
      <c r="F127" s="6">
        <f>F128+F133+F135+F140</f>
        <v>166033.05000000002</v>
      </c>
    </row>
    <row r="128" spans="2:9" s="7" customFormat="1" ht="25.5" x14ac:dyDescent="0.2">
      <c r="B128" s="3" t="s">
        <v>75</v>
      </c>
      <c r="C128" s="4" t="s">
        <v>158</v>
      </c>
      <c r="D128" s="5" t="s">
        <v>7</v>
      </c>
      <c r="E128" s="6">
        <f>E129+E130+E131+E132</f>
        <v>80461.720000000016</v>
      </c>
      <c r="F128" s="6">
        <f>F129+F130+F131+F132</f>
        <v>77961.720000000016</v>
      </c>
    </row>
    <row r="129" spans="2:6" ht="76.5" x14ac:dyDescent="0.2">
      <c r="B129" s="3" t="s">
        <v>37</v>
      </c>
      <c r="C129" s="4" t="s">
        <v>158</v>
      </c>
      <c r="D129" s="5" t="s">
        <v>38</v>
      </c>
      <c r="E129" s="6">
        <f>'[1]ведомств26-27'!I327</f>
        <v>50214.76</v>
      </c>
      <c r="F129" s="6">
        <f>'[1]ведомств26-27'!K327</f>
        <v>50214.76</v>
      </c>
    </row>
    <row r="130" spans="2:6" ht="25.5" x14ac:dyDescent="0.2">
      <c r="B130" s="3" t="s">
        <v>14</v>
      </c>
      <c r="C130" s="4" t="s">
        <v>158</v>
      </c>
      <c r="D130" s="5" t="s">
        <v>15</v>
      </c>
      <c r="E130" s="6">
        <f>'[1]ведомств26-27'!I328</f>
        <v>18067.2</v>
      </c>
      <c r="F130" s="6">
        <f>'[1]ведомств26-27'!K328</f>
        <v>16067.2</v>
      </c>
    </row>
    <row r="131" spans="2:6" ht="38.25" x14ac:dyDescent="0.2">
      <c r="B131" s="3" t="s">
        <v>122</v>
      </c>
      <c r="C131" s="4" t="s">
        <v>158</v>
      </c>
      <c r="D131" s="5" t="s">
        <v>123</v>
      </c>
      <c r="E131" s="6">
        <f>'[1]ведомств26-27'!I329</f>
        <v>9657.5499999999993</v>
      </c>
      <c r="F131" s="6">
        <f>'[1]ведомств26-27'!K329</f>
        <v>9157.5499999999993</v>
      </c>
    </row>
    <row r="132" spans="2:6" x14ac:dyDescent="0.2">
      <c r="B132" s="3" t="s">
        <v>77</v>
      </c>
      <c r="C132" s="4" t="s">
        <v>158</v>
      </c>
      <c r="D132" s="5" t="s">
        <v>78</v>
      </c>
      <c r="E132" s="6">
        <f>'[1]ведомств26-27'!I330</f>
        <v>2522.21</v>
      </c>
      <c r="F132" s="6">
        <f>'[1]ведомств26-27'!K330</f>
        <v>2522.21</v>
      </c>
    </row>
    <row r="133" spans="2:6" s="7" customFormat="1" ht="38.25" x14ac:dyDescent="0.2">
      <c r="B133" s="3" t="s">
        <v>159</v>
      </c>
      <c r="C133" s="4" t="s">
        <v>160</v>
      </c>
      <c r="D133" s="5" t="s">
        <v>7</v>
      </c>
      <c r="E133" s="6">
        <f>E134</f>
        <v>6086.74</v>
      </c>
      <c r="F133" s="6">
        <f>F134</f>
        <v>5931.08</v>
      </c>
    </row>
    <row r="134" spans="2:6" ht="25.5" x14ac:dyDescent="0.2">
      <c r="B134" s="3" t="s">
        <v>14</v>
      </c>
      <c r="C134" s="4" t="s">
        <v>160</v>
      </c>
      <c r="D134" s="5" t="s">
        <v>15</v>
      </c>
      <c r="E134" s="6">
        <f>'[1]ведомств26-27'!I332</f>
        <v>6086.74</v>
      </c>
      <c r="F134" s="6">
        <f>'[1]ведомств26-27'!K332</f>
        <v>5931.08</v>
      </c>
    </row>
    <row r="135" spans="2:6" s="7" customFormat="1" ht="89.25" x14ac:dyDescent="0.2">
      <c r="B135" s="3" t="s">
        <v>161</v>
      </c>
      <c r="C135" s="4" t="s">
        <v>162</v>
      </c>
      <c r="D135" s="5" t="s">
        <v>7</v>
      </c>
      <c r="E135" s="6">
        <f>E136+E137+E138+E139</f>
        <v>5242.4800000000005</v>
      </c>
      <c r="F135" s="6">
        <f>F136+F137+F138+F139</f>
        <v>5242.4800000000005</v>
      </c>
    </row>
    <row r="136" spans="2:6" ht="76.5" x14ac:dyDescent="0.2">
      <c r="B136" s="3" t="s">
        <v>37</v>
      </c>
      <c r="C136" s="4" t="s">
        <v>162</v>
      </c>
      <c r="D136" s="5" t="s">
        <v>38</v>
      </c>
      <c r="E136" s="6">
        <f>'[1]ведомств26-27'!I334</f>
        <v>3859.05</v>
      </c>
      <c r="F136" s="6">
        <f>'[1]ведомств26-27'!K334</f>
        <v>3859.05</v>
      </c>
    </row>
    <row r="137" spans="2:6" ht="25.5" x14ac:dyDescent="0.2">
      <c r="B137" s="3" t="s">
        <v>14</v>
      </c>
      <c r="C137" s="4" t="s">
        <v>162</v>
      </c>
      <c r="D137" s="5" t="s">
        <v>15</v>
      </c>
      <c r="E137" s="6">
        <f>'[1]ведомств26-27'!I335</f>
        <v>47.17</v>
      </c>
      <c r="F137" s="6">
        <f>'[1]ведомств26-27'!K335</f>
        <v>47.17</v>
      </c>
    </row>
    <row r="138" spans="2:6" ht="25.5" x14ac:dyDescent="0.2">
      <c r="B138" s="3" t="s">
        <v>45</v>
      </c>
      <c r="C138" s="4" t="s">
        <v>162</v>
      </c>
      <c r="D138" s="5" t="s">
        <v>46</v>
      </c>
      <c r="E138" s="6">
        <f>'[1]ведомств26-27'!I336</f>
        <v>570</v>
      </c>
      <c r="F138" s="6">
        <f>'[1]ведомств26-27'!K336</f>
        <v>570</v>
      </c>
    </row>
    <row r="139" spans="2:6" ht="38.25" x14ac:dyDescent="0.2">
      <c r="B139" s="3" t="s">
        <v>122</v>
      </c>
      <c r="C139" s="4" t="s">
        <v>162</v>
      </c>
      <c r="D139" s="5" t="s">
        <v>123</v>
      </c>
      <c r="E139" s="6">
        <f>'[1]ведомств26-27'!I337</f>
        <v>766.26</v>
      </c>
      <c r="F139" s="6">
        <f>'[1]ведомств26-27'!K337</f>
        <v>766.26</v>
      </c>
    </row>
    <row r="140" spans="2:6" s="7" customFormat="1" ht="114.75" x14ac:dyDescent="0.2">
      <c r="B140" s="3" t="s">
        <v>163</v>
      </c>
      <c r="C140" s="4" t="s">
        <v>164</v>
      </c>
      <c r="D140" s="5" t="s">
        <v>7</v>
      </c>
      <c r="E140" s="6">
        <f>E141+E142+E143</f>
        <v>76897.77</v>
      </c>
      <c r="F140" s="6">
        <f>F141+F142+F143</f>
        <v>76897.77</v>
      </c>
    </row>
    <row r="141" spans="2:6" ht="76.5" x14ac:dyDescent="0.2">
      <c r="B141" s="3" t="s">
        <v>37</v>
      </c>
      <c r="C141" s="4" t="s">
        <v>164</v>
      </c>
      <c r="D141" s="5" t="s">
        <v>38</v>
      </c>
      <c r="E141" s="6">
        <f>'[1]ведомств26-27'!I339</f>
        <v>66728.53</v>
      </c>
      <c r="F141" s="6">
        <f>'[1]ведомств26-27'!K339</f>
        <v>66728.53</v>
      </c>
    </row>
    <row r="142" spans="2:6" ht="25.5" x14ac:dyDescent="0.2">
      <c r="B142" s="3" t="s">
        <v>14</v>
      </c>
      <c r="C142" s="4" t="s">
        <v>164</v>
      </c>
      <c r="D142" s="5" t="s">
        <v>15</v>
      </c>
      <c r="E142" s="6">
        <f>'[1]ведомств26-27'!I340</f>
        <v>210.22</v>
      </c>
      <c r="F142" s="6">
        <f>'[1]ведомств26-27'!K340</f>
        <v>210.22</v>
      </c>
    </row>
    <row r="143" spans="2:6" ht="38.25" x14ac:dyDescent="0.2">
      <c r="B143" s="3" t="s">
        <v>122</v>
      </c>
      <c r="C143" s="4" t="s">
        <v>164</v>
      </c>
      <c r="D143" s="5" t="s">
        <v>123</v>
      </c>
      <c r="E143" s="6">
        <f>'[1]ведомств26-27'!I341</f>
        <v>9959.02</v>
      </c>
      <c r="F143" s="6">
        <f>'[1]ведомств26-27'!K341</f>
        <v>9959.02</v>
      </c>
    </row>
    <row r="144" spans="2:6" s="7" customFormat="1" ht="25.5" x14ac:dyDescent="0.2">
      <c r="B144" s="3" t="s">
        <v>165</v>
      </c>
      <c r="C144" s="4" t="s">
        <v>166</v>
      </c>
      <c r="D144" s="5" t="s">
        <v>7</v>
      </c>
      <c r="E144" s="6">
        <f t="shared" ref="E144:F144" si="14">E145+E151+E153+E158</f>
        <v>250753.76999999996</v>
      </c>
      <c r="F144" s="6">
        <f t="shared" si="14"/>
        <v>249408.68999999997</v>
      </c>
    </row>
    <row r="145" spans="2:6" s="7" customFormat="1" ht="25.5" x14ac:dyDescent="0.2">
      <c r="B145" s="3" t="s">
        <v>75</v>
      </c>
      <c r="C145" s="4" t="s">
        <v>167</v>
      </c>
      <c r="D145" s="5" t="s">
        <v>7</v>
      </c>
      <c r="E145" s="6">
        <f>SUM(E146:E150)</f>
        <v>82862.8</v>
      </c>
      <c r="F145" s="6">
        <f>SUM(F146:F150)</f>
        <v>81667.28</v>
      </c>
    </row>
    <row r="146" spans="2:6" ht="76.5" x14ac:dyDescent="0.2">
      <c r="B146" s="3" t="s">
        <v>37</v>
      </c>
      <c r="C146" s="4" t="s">
        <v>167</v>
      </c>
      <c r="D146" s="5" t="s">
        <v>38</v>
      </c>
      <c r="E146" s="6">
        <f>'[1]ведомств26-27'!I356</f>
        <v>44161.97</v>
      </c>
      <c r="F146" s="6">
        <f>'[1]ведомств26-27'!K356</f>
        <v>44161.97</v>
      </c>
    </row>
    <row r="147" spans="2:6" ht="25.5" x14ac:dyDescent="0.2">
      <c r="B147" s="3" t="s">
        <v>14</v>
      </c>
      <c r="C147" s="4" t="s">
        <v>167</v>
      </c>
      <c r="D147" s="5" t="s">
        <v>15</v>
      </c>
      <c r="E147" s="6">
        <f>'[1]ведомств26-27'!I357</f>
        <v>16654.099999999999</v>
      </c>
      <c r="F147" s="6">
        <f>'[1]ведомств26-27'!K357</f>
        <v>15958.58</v>
      </c>
    </row>
    <row r="148" spans="2:6" ht="25.5" x14ac:dyDescent="0.2">
      <c r="B148" s="3" t="s">
        <v>45</v>
      </c>
      <c r="C148" s="4" t="s">
        <v>167</v>
      </c>
      <c r="D148" s="5" t="s">
        <v>46</v>
      </c>
      <c r="E148" s="6">
        <f>'[1]ведомств26-27'!I358</f>
        <v>990.29</v>
      </c>
      <c r="F148" s="6">
        <f>'[1]ведомств26-27'!K358</f>
        <v>990.29</v>
      </c>
    </row>
    <row r="149" spans="2:6" ht="38.25" x14ac:dyDescent="0.2">
      <c r="B149" s="3" t="s">
        <v>122</v>
      </c>
      <c r="C149" s="4" t="s">
        <v>167</v>
      </c>
      <c r="D149" s="5" t="s">
        <v>123</v>
      </c>
      <c r="E149" s="6">
        <f>'[1]ведомств26-27'!I359</f>
        <v>18949.439999999999</v>
      </c>
      <c r="F149" s="6">
        <f>'[1]ведомств26-27'!K359</f>
        <v>18449.439999999999</v>
      </c>
    </row>
    <row r="150" spans="2:6" x14ac:dyDescent="0.2">
      <c r="B150" s="3" t="s">
        <v>77</v>
      </c>
      <c r="C150" s="4" t="s">
        <v>167</v>
      </c>
      <c r="D150" s="5" t="s">
        <v>78</v>
      </c>
      <c r="E150" s="6">
        <f>'[1]ведомств26-27'!I360</f>
        <v>2107</v>
      </c>
      <c r="F150" s="6">
        <f>'[1]ведомств26-27'!K360</f>
        <v>2107</v>
      </c>
    </row>
    <row r="151" spans="2:6" s="7" customFormat="1" ht="38.25" x14ac:dyDescent="0.2">
      <c r="B151" s="3" t="s">
        <v>159</v>
      </c>
      <c r="C151" s="4" t="s">
        <v>168</v>
      </c>
      <c r="D151" s="5" t="s">
        <v>7</v>
      </c>
      <c r="E151" s="6">
        <f>E152</f>
        <v>5816.55</v>
      </c>
      <c r="F151" s="6">
        <f>F152</f>
        <v>5666.99</v>
      </c>
    </row>
    <row r="152" spans="2:6" ht="25.5" x14ac:dyDescent="0.2">
      <c r="B152" s="3" t="s">
        <v>14</v>
      </c>
      <c r="C152" s="4" t="s">
        <v>168</v>
      </c>
      <c r="D152" s="5" t="s">
        <v>15</v>
      </c>
      <c r="E152" s="6">
        <f>'[1]ведомств26-27'!I362</f>
        <v>5816.55</v>
      </c>
      <c r="F152" s="6">
        <f>'[1]ведомств26-27'!K362</f>
        <v>5666.99</v>
      </c>
    </row>
    <row r="153" spans="2:6" s="7" customFormat="1" ht="89.25" x14ac:dyDescent="0.2">
      <c r="B153" s="3" t="s">
        <v>161</v>
      </c>
      <c r="C153" s="4" t="s">
        <v>169</v>
      </c>
      <c r="D153" s="5" t="s">
        <v>7</v>
      </c>
      <c r="E153" s="6">
        <f>E154+E155+E156+E157</f>
        <v>11576.949999999999</v>
      </c>
      <c r="F153" s="6">
        <f>F154+F155+F156+F157</f>
        <v>11576.949999999999</v>
      </c>
    </row>
    <row r="154" spans="2:6" ht="76.5" x14ac:dyDescent="0.2">
      <c r="B154" s="3" t="s">
        <v>37</v>
      </c>
      <c r="C154" s="4" t="s">
        <v>169</v>
      </c>
      <c r="D154" s="5" t="s">
        <v>38</v>
      </c>
      <c r="E154" s="6">
        <f>'[1]ведомств26-27'!I364</f>
        <v>6199.17</v>
      </c>
      <c r="F154" s="6">
        <f>'[1]ведомств26-27'!K364</f>
        <v>6199.17</v>
      </c>
    </row>
    <row r="155" spans="2:6" ht="25.5" x14ac:dyDescent="0.2">
      <c r="B155" s="3" t="s">
        <v>14</v>
      </c>
      <c r="C155" s="4" t="s">
        <v>169</v>
      </c>
      <c r="D155" s="5" t="s">
        <v>15</v>
      </c>
      <c r="E155" s="6">
        <f>'[1]ведомств26-27'!I365</f>
        <v>70.709999999999994</v>
      </c>
      <c r="F155" s="6">
        <f>'[1]ведомств26-27'!K365</f>
        <v>70.709999999999994</v>
      </c>
    </row>
    <row r="156" spans="2:6" ht="25.5" x14ac:dyDescent="0.2">
      <c r="B156" s="3" t="s">
        <v>45</v>
      </c>
      <c r="C156" s="4" t="s">
        <v>169</v>
      </c>
      <c r="D156" s="5" t="s">
        <v>46</v>
      </c>
      <c r="E156" s="6">
        <f>'[1]ведомств26-27'!I366</f>
        <v>2044.33</v>
      </c>
      <c r="F156" s="6">
        <f>'[1]ведомств26-27'!K366</f>
        <v>2044.33</v>
      </c>
    </row>
    <row r="157" spans="2:6" ht="38.25" x14ac:dyDescent="0.2">
      <c r="B157" s="3" t="s">
        <v>122</v>
      </c>
      <c r="C157" s="4" t="s">
        <v>169</v>
      </c>
      <c r="D157" s="5" t="s">
        <v>123</v>
      </c>
      <c r="E157" s="6">
        <f>'[1]ведомств26-27'!I367</f>
        <v>3262.74</v>
      </c>
      <c r="F157" s="6">
        <f>'[1]ведомств26-27'!K367</f>
        <v>3262.74</v>
      </c>
    </row>
    <row r="158" spans="2:6" s="7" customFormat="1" ht="153" x14ac:dyDescent="0.2">
      <c r="B158" s="3" t="s">
        <v>170</v>
      </c>
      <c r="C158" s="4" t="s">
        <v>171</v>
      </c>
      <c r="D158" s="5" t="s">
        <v>7</v>
      </c>
      <c r="E158" s="6">
        <f>E159+E160+E161</f>
        <v>150497.46999999997</v>
      </c>
      <c r="F158" s="6">
        <f>F159+F160+F161</f>
        <v>150497.46999999997</v>
      </c>
    </row>
    <row r="159" spans="2:6" ht="76.5" x14ac:dyDescent="0.2">
      <c r="B159" s="3" t="s">
        <v>37</v>
      </c>
      <c r="C159" s="4" t="s">
        <v>171</v>
      </c>
      <c r="D159" s="5" t="s">
        <v>38</v>
      </c>
      <c r="E159" s="6">
        <f>'[1]ведомств26-27'!I369+'[1]ведомств26-27'!I406</f>
        <v>108400.18</v>
      </c>
      <c r="F159" s="6">
        <f>'[1]ведомств26-27'!K369+'[1]ведомств26-27'!K406</f>
        <v>108400.18</v>
      </c>
    </row>
    <row r="160" spans="2:6" ht="25.5" x14ac:dyDescent="0.2">
      <c r="B160" s="3" t="s">
        <v>14</v>
      </c>
      <c r="C160" s="4" t="s">
        <v>171</v>
      </c>
      <c r="D160" s="5" t="s">
        <v>15</v>
      </c>
      <c r="E160" s="6">
        <f>'[1]ведомств26-27'!I370</f>
        <v>3262.93</v>
      </c>
      <c r="F160" s="6">
        <f>'[1]ведомств26-27'!K370</f>
        <v>3262.93</v>
      </c>
    </row>
    <row r="161" spans="2:6" ht="38.25" x14ac:dyDescent="0.2">
      <c r="B161" s="3" t="s">
        <v>122</v>
      </c>
      <c r="C161" s="4" t="s">
        <v>171</v>
      </c>
      <c r="D161" s="5" t="s">
        <v>123</v>
      </c>
      <c r="E161" s="6">
        <f>'[1]ведомств26-27'!I371+'[1]ведомств26-27'!I407</f>
        <v>38834.359999999993</v>
      </c>
      <c r="F161" s="6">
        <f>'[1]ведомств26-27'!K371+'[1]ведомств26-27'!K407</f>
        <v>38834.359999999993</v>
      </c>
    </row>
    <row r="162" spans="2:6" s="7" customFormat="1" ht="25.5" x14ac:dyDescent="0.2">
      <c r="B162" s="3" t="s">
        <v>172</v>
      </c>
      <c r="C162" s="4" t="s">
        <v>173</v>
      </c>
      <c r="D162" s="5" t="s">
        <v>7</v>
      </c>
      <c r="E162" s="6">
        <f>E163+E167+E165+E169</f>
        <v>27486.800000000003</v>
      </c>
      <c r="F162" s="6">
        <f>F163+F167+F165+F169</f>
        <v>26920.01</v>
      </c>
    </row>
    <row r="163" spans="2:6" s="7" customFormat="1" ht="25.5" x14ac:dyDescent="0.2">
      <c r="B163" s="3" t="s">
        <v>75</v>
      </c>
      <c r="C163" s="4" t="s">
        <v>174</v>
      </c>
      <c r="D163" s="5" t="s">
        <v>7</v>
      </c>
      <c r="E163" s="6">
        <f>E164</f>
        <v>24751.230000000003</v>
      </c>
      <c r="F163" s="6">
        <f>F164</f>
        <v>24183.97</v>
      </c>
    </row>
    <row r="164" spans="2:6" ht="38.25" x14ac:dyDescent="0.2">
      <c r="B164" s="3" t="s">
        <v>122</v>
      </c>
      <c r="C164" s="4" t="s">
        <v>174</v>
      </c>
      <c r="D164" s="5" t="s">
        <v>123</v>
      </c>
      <c r="E164" s="6">
        <f>'[1]ведомств26-27'!I410+'[1]ведомств26-27'!I501</f>
        <v>24751.230000000003</v>
      </c>
      <c r="F164" s="6">
        <f>'[1]ведомств26-27'!K410+'[1]ведомств26-27'!K501</f>
        <v>24183.97</v>
      </c>
    </row>
    <row r="165" spans="2:6" ht="25.5" x14ac:dyDescent="0.2">
      <c r="B165" s="12" t="s">
        <v>175</v>
      </c>
      <c r="C165" s="13" t="s">
        <v>176</v>
      </c>
      <c r="D165" s="14"/>
      <c r="E165" s="6">
        <f>E166</f>
        <v>975.35</v>
      </c>
      <c r="F165" s="6">
        <f>F166</f>
        <v>975.35</v>
      </c>
    </row>
    <row r="166" spans="2:6" ht="38.25" x14ac:dyDescent="0.2">
      <c r="B166" s="12" t="s">
        <v>122</v>
      </c>
      <c r="C166" s="13" t="s">
        <v>176</v>
      </c>
      <c r="D166" s="14">
        <v>600</v>
      </c>
      <c r="E166" s="6">
        <f>'[1]ведомств26-27'!I412</f>
        <v>975.35</v>
      </c>
      <c r="F166" s="6">
        <f>'[1]ведомств26-27'!K412</f>
        <v>975.35</v>
      </c>
    </row>
    <row r="167" spans="2:6" s="7" customFormat="1" ht="89.25" x14ac:dyDescent="0.2">
      <c r="B167" s="3" t="s">
        <v>161</v>
      </c>
      <c r="C167" s="4" t="s">
        <v>177</v>
      </c>
      <c r="D167" s="5" t="s">
        <v>7</v>
      </c>
      <c r="E167" s="6">
        <f>E168</f>
        <v>1748.5700000000002</v>
      </c>
      <c r="F167" s="6">
        <f>F168</f>
        <v>1748.5700000000002</v>
      </c>
    </row>
    <row r="168" spans="2:6" ht="38.25" x14ac:dyDescent="0.2">
      <c r="B168" s="3" t="s">
        <v>122</v>
      </c>
      <c r="C168" s="4" t="s">
        <v>177</v>
      </c>
      <c r="D168" s="5" t="s">
        <v>123</v>
      </c>
      <c r="E168" s="6">
        <f>'[1]ведомств26-27'!I231+'[1]ведомств26-27'!I414+'[1]ведомств26-27'!I503</f>
        <v>1748.5700000000002</v>
      </c>
      <c r="F168" s="6">
        <f>'[1]ведомств26-27'!K231+'[1]ведомств26-27'!K414+'[1]ведомств26-27'!K503</f>
        <v>1748.5700000000002</v>
      </c>
    </row>
    <row r="169" spans="2:6" ht="51" x14ac:dyDescent="0.2">
      <c r="B169" s="15" t="s">
        <v>178</v>
      </c>
      <c r="C169" s="16" t="s">
        <v>179</v>
      </c>
      <c r="D169" s="17"/>
      <c r="E169" s="6">
        <f>E170</f>
        <v>11.65</v>
      </c>
      <c r="F169" s="6">
        <f>F170</f>
        <v>12.12</v>
      </c>
    </row>
    <row r="170" spans="2:6" ht="38.25" x14ac:dyDescent="0.2">
      <c r="B170" s="15" t="s">
        <v>122</v>
      </c>
      <c r="C170" s="16" t="s">
        <v>179</v>
      </c>
      <c r="D170" s="17">
        <v>600</v>
      </c>
      <c r="E170" s="6">
        <f>'[1]ведомств26-27'!I505</f>
        <v>11.65</v>
      </c>
      <c r="F170" s="6">
        <f>'[1]ведомств26-27'!K505</f>
        <v>12.12</v>
      </c>
    </row>
    <row r="171" spans="2:6" s="7" customFormat="1" ht="25.5" x14ac:dyDescent="0.2">
      <c r="B171" s="3" t="s">
        <v>180</v>
      </c>
      <c r="C171" s="4" t="s">
        <v>181</v>
      </c>
      <c r="D171" s="5" t="s">
        <v>7</v>
      </c>
      <c r="E171" s="6">
        <f>E172+E174+E176</f>
        <v>10487.650000000001</v>
      </c>
      <c r="F171" s="6">
        <f>F172+F174+F176</f>
        <v>10287.650000000001</v>
      </c>
    </row>
    <row r="172" spans="2:6" s="7" customFormat="1" ht="25.5" x14ac:dyDescent="0.2">
      <c r="B172" s="3" t="s">
        <v>75</v>
      </c>
      <c r="C172" s="4" t="s">
        <v>182</v>
      </c>
      <c r="D172" s="5" t="s">
        <v>7</v>
      </c>
      <c r="E172" s="6">
        <f>E173</f>
        <v>4703.51</v>
      </c>
      <c r="F172" s="6">
        <f>F173</f>
        <v>4503.51</v>
      </c>
    </row>
    <row r="173" spans="2:6" ht="38.25" x14ac:dyDescent="0.2">
      <c r="B173" s="3" t="s">
        <v>122</v>
      </c>
      <c r="C173" s="4" t="s">
        <v>182</v>
      </c>
      <c r="D173" s="5" t="s">
        <v>123</v>
      </c>
      <c r="E173" s="6">
        <f>'[1]ведомств26-27'!I431</f>
        <v>4703.51</v>
      </c>
      <c r="F173" s="6">
        <f>'[1]ведомств26-27'!K431</f>
        <v>4503.51</v>
      </c>
    </row>
    <row r="174" spans="2:6" s="7" customFormat="1" ht="89.25" x14ac:dyDescent="0.2">
      <c r="B174" s="3" t="s">
        <v>161</v>
      </c>
      <c r="C174" s="4" t="s">
        <v>183</v>
      </c>
      <c r="D174" s="5" t="s">
        <v>7</v>
      </c>
      <c r="E174" s="6">
        <f>E175</f>
        <v>170</v>
      </c>
      <c r="F174" s="6">
        <f>F175</f>
        <v>170</v>
      </c>
    </row>
    <row r="175" spans="2:6" ht="38.25" x14ac:dyDescent="0.2">
      <c r="B175" s="3" t="s">
        <v>122</v>
      </c>
      <c r="C175" s="4" t="s">
        <v>183</v>
      </c>
      <c r="D175" s="5" t="s">
        <v>123</v>
      </c>
      <c r="E175" s="6">
        <f>'[1]ведомств26-27'!I433</f>
        <v>170</v>
      </c>
      <c r="F175" s="6">
        <f>'[1]ведомств26-27'!K433</f>
        <v>170</v>
      </c>
    </row>
    <row r="176" spans="2:6" s="7" customFormat="1" ht="25.5" x14ac:dyDescent="0.2">
      <c r="B176" s="3" t="s">
        <v>184</v>
      </c>
      <c r="C176" s="4" t="s">
        <v>185</v>
      </c>
      <c r="D176" s="5" t="s">
        <v>7</v>
      </c>
      <c r="E176" s="6">
        <f>E177+E178+E179+E180</f>
        <v>5614.14</v>
      </c>
      <c r="F176" s="6">
        <f>F177+F178+F179+F180</f>
        <v>5614.14</v>
      </c>
    </row>
    <row r="177" spans="2:6" ht="76.5" x14ac:dyDescent="0.2">
      <c r="B177" s="3" t="s">
        <v>37</v>
      </c>
      <c r="C177" s="4" t="s">
        <v>185</v>
      </c>
      <c r="D177" s="5" t="s">
        <v>38</v>
      </c>
      <c r="E177" s="6">
        <f>'[1]ведомств26-27'!I435</f>
        <v>29.4</v>
      </c>
      <c r="F177" s="6">
        <f>'[1]ведомств26-27'!K435</f>
        <v>29.4</v>
      </c>
    </row>
    <row r="178" spans="2:6" ht="25.5" x14ac:dyDescent="0.2">
      <c r="B178" s="3" t="s">
        <v>14</v>
      </c>
      <c r="C178" s="4" t="s">
        <v>185</v>
      </c>
      <c r="D178" s="5" t="s">
        <v>15</v>
      </c>
      <c r="E178" s="6">
        <f>'[1]ведомств26-27'!I436</f>
        <v>2217.44</v>
      </c>
      <c r="F178" s="6">
        <f>'[1]ведомств26-27'!K436</f>
        <v>2217.44</v>
      </c>
    </row>
    <row r="179" spans="2:6" ht="25.5" x14ac:dyDescent="0.2">
      <c r="B179" s="3" t="s">
        <v>45</v>
      </c>
      <c r="C179" s="4" t="s">
        <v>185</v>
      </c>
      <c r="D179" s="5" t="s">
        <v>46</v>
      </c>
      <c r="E179" s="6">
        <f>'[1]ведомств26-27'!I437</f>
        <v>1794.09</v>
      </c>
      <c r="F179" s="6">
        <f>'[1]ведомств26-27'!K437</f>
        <v>1794.09</v>
      </c>
    </row>
    <row r="180" spans="2:6" ht="38.25" x14ac:dyDescent="0.2">
      <c r="B180" s="3" t="s">
        <v>122</v>
      </c>
      <c r="C180" s="4" t="s">
        <v>185</v>
      </c>
      <c r="D180" s="5" t="s">
        <v>123</v>
      </c>
      <c r="E180" s="6">
        <f>'[1]ведомств26-27'!I438</f>
        <v>1573.21</v>
      </c>
      <c r="F180" s="6">
        <f>'[1]ведомств26-27'!K438</f>
        <v>1573.21</v>
      </c>
    </row>
    <row r="181" spans="2:6" s="7" customFormat="1" ht="25.5" x14ac:dyDescent="0.2">
      <c r="B181" s="3" t="s">
        <v>186</v>
      </c>
      <c r="C181" s="4" t="s">
        <v>187</v>
      </c>
      <c r="D181" s="5" t="s">
        <v>7</v>
      </c>
      <c r="E181" s="6">
        <f t="shared" ref="E181:F181" si="15">E182</f>
        <v>16274.87</v>
      </c>
      <c r="F181" s="6">
        <f t="shared" si="15"/>
        <v>1896.02</v>
      </c>
    </row>
    <row r="182" spans="2:6" s="7" customFormat="1" ht="51" x14ac:dyDescent="0.2">
      <c r="B182" s="3" t="s">
        <v>188</v>
      </c>
      <c r="C182" s="4" t="s">
        <v>189</v>
      </c>
      <c r="D182" s="5" t="s">
        <v>7</v>
      </c>
      <c r="E182" s="6">
        <f>E183+E184</f>
        <v>16274.87</v>
      </c>
      <c r="F182" s="6">
        <f>F183+F184</f>
        <v>1896.02</v>
      </c>
    </row>
    <row r="183" spans="2:6" ht="25.5" x14ac:dyDescent="0.2">
      <c r="B183" s="3" t="s">
        <v>14</v>
      </c>
      <c r="C183" s="4" t="s">
        <v>189</v>
      </c>
      <c r="D183" s="5" t="s">
        <v>15</v>
      </c>
      <c r="E183" s="6">
        <f>'[1]ведомств26-27'!I374</f>
        <v>10579.11</v>
      </c>
      <c r="F183" s="6">
        <f>'[1]ведомств26-27'!K374</f>
        <v>1611.24</v>
      </c>
    </row>
    <row r="184" spans="2:6" ht="38.25" x14ac:dyDescent="0.2">
      <c r="B184" s="3" t="s">
        <v>122</v>
      </c>
      <c r="C184" s="4" t="s">
        <v>189</v>
      </c>
      <c r="D184" s="5" t="s">
        <v>123</v>
      </c>
      <c r="E184" s="6">
        <f>'[1]ведомств26-27'!I375</f>
        <v>5695.76</v>
      </c>
      <c r="F184" s="6">
        <f>'[1]ведомств26-27'!K375</f>
        <v>284.77999999999997</v>
      </c>
    </row>
    <row r="185" spans="2:6" s="7" customFormat="1" ht="38.25" x14ac:dyDescent="0.2">
      <c r="B185" s="3" t="s">
        <v>190</v>
      </c>
      <c r="C185" s="4" t="s">
        <v>191</v>
      </c>
      <c r="D185" s="5" t="s">
        <v>7</v>
      </c>
      <c r="E185" s="6">
        <f>E186</f>
        <v>20453.63</v>
      </c>
      <c r="F185" s="6">
        <f>F186</f>
        <v>20563.57</v>
      </c>
    </row>
    <row r="186" spans="2:6" s="7" customFormat="1" ht="25.5" x14ac:dyDescent="0.2">
      <c r="B186" s="3" t="s">
        <v>192</v>
      </c>
      <c r="C186" s="4" t="s">
        <v>193</v>
      </c>
      <c r="D186" s="5" t="s">
        <v>7</v>
      </c>
      <c r="E186" s="6">
        <f>E187+E188</f>
        <v>20453.63</v>
      </c>
      <c r="F186" s="6">
        <f>F187+F188</f>
        <v>20563.57</v>
      </c>
    </row>
    <row r="187" spans="2:6" ht="25.5" x14ac:dyDescent="0.2">
      <c r="B187" s="3" t="s">
        <v>14</v>
      </c>
      <c r="C187" s="4" t="s">
        <v>193</v>
      </c>
      <c r="D187" s="5" t="s">
        <v>15</v>
      </c>
      <c r="E187" s="6">
        <f>'[1]ведомств26-27'!I344+'[1]ведомств26-27'!I378</f>
        <v>15630.25</v>
      </c>
      <c r="F187" s="6">
        <f>'[1]ведомств26-27'!K344+'[1]ведомств26-27'!K378</f>
        <v>15740.19</v>
      </c>
    </row>
    <row r="188" spans="2:6" ht="38.25" x14ac:dyDescent="0.2">
      <c r="B188" s="3" t="s">
        <v>122</v>
      </c>
      <c r="C188" s="4" t="s">
        <v>193</v>
      </c>
      <c r="D188" s="5" t="s">
        <v>123</v>
      </c>
      <c r="E188" s="6">
        <f>'[1]ведомств26-27'!I345+'[1]ведомств26-27'!I379+'[1]ведомств26-27'!I417+'[1]ведомств26-27'!I441</f>
        <v>4823.38</v>
      </c>
      <c r="F188" s="6">
        <f>'[1]ведомств26-27'!K345+'[1]ведомств26-27'!K379+'[1]ведомств26-27'!K417+'[1]ведомств26-27'!K441</f>
        <v>4823.38</v>
      </c>
    </row>
    <row r="189" spans="2:6" s="7" customFormat="1" ht="38.25" x14ac:dyDescent="0.2">
      <c r="B189" s="3" t="s">
        <v>194</v>
      </c>
      <c r="C189" s="4" t="s">
        <v>195</v>
      </c>
      <c r="D189" s="5" t="s">
        <v>7</v>
      </c>
      <c r="E189" s="6">
        <f>E190</f>
        <v>204.42</v>
      </c>
      <c r="F189" s="6">
        <f>F190</f>
        <v>204.42</v>
      </c>
    </row>
    <row r="190" spans="2:6" s="7" customFormat="1" x14ac:dyDescent="0.2">
      <c r="B190" s="3" t="s">
        <v>196</v>
      </c>
      <c r="C190" s="4" t="s">
        <v>197</v>
      </c>
      <c r="D190" s="5" t="s">
        <v>7</v>
      </c>
      <c r="E190" s="6">
        <f>E191+E192</f>
        <v>204.42</v>
      </c>
      <c r="F190" s="6">
        <f>F191+F192</f>
        <v>204.42</v>
      </c>
    </row>
    <row r="191" spans="2:6" ht="76.5" x14ac:dyDescent="0.2">
      <c r="B191" s="3" t="s">
        <v>37</v>
      </c>
      <c r="C191" s="4" t="s">
        <v>197</v>
      </c>
      <c r="D191" s="5" t="s">
        <v>38</v>
      </c>
      <c r="E191" s="6">
        <f>'[1]ведомств26-27'!I382</f>
        <v>147.13</v>
      </c>
      <c r="F191" s="6">
        <f>'[1]ведомств26-27'!K382</f>
        <v>147.13</v>
      </c>
    </row>
    <row r="192" spans="2:6" ht="38.25" x14ac:dyDescent="0.2">
      <c r="B192" s="3" t="s">
        <v>122</v>
      </c>
      <c r="C192" s="4" t="s">
        <v>197</v>
      </c>
      <c r="D192" s="5" t="s">
        <v>123</v>
      </c>
      <c r="E192" s="6">
        <f>'[1]ведомств26-27'!I383</f>
        <v>57.29</v>
      </c>
      <c r="F192" s="6">
        <f>'[1]ведомств26-27'!K383</f>
        <v>57.29</v>
      </c>
    </row>
    <row r="193" spans="2:6" s="7" customFormat="1" ht="38.25" x14ac:dyDescent="0.2">
      <c r="B193" s="3" t="s">
        <v>198</v>
      </c>
      <c r="C193" s="4" t="s">
        <v>199</v>
      </c>
      <c r="D193" s="5" t="s">
        <v>7</v>
      </c>
      <c r="E193" s="6">
        <f>E194</f>
        <v>2572.67</v>
      </c>
      <c r="F193" s="6">
        <f>F194</f>
        <v>2572.67</v>
      </c>
    </row>
    <row r="194" spans="2:6" s="7" customFormat="1" ht="76.5" x14ac:dyDescent="0.2">
      <c r="B194" s="12" t="s">
        <v>200</v>
      </c>
      <c r="C194" s="4" t="s">
        <v>201</v>
      </c>
      <c r="D194" s="5" t="s">
        <v>7</v>
      </c>
      <c r="E194" s="6">
        <f>E195+E196</f>
        <v>2572.67</v>
      </c>
      <c r="F194" s="6">
        <f>F195+F196</f>
        <v>2572.67</v>
      </c>
    </row>
    <row r="195" spans="2:6" ht="25.5" x14ac:dyDescent="0.2">
      <c r="B195" s="3" t="s">
        <v>14</v>
      </c>
      <c r="C195" s="4" t="s">
        <v>201</v>
      </c>
      <c r="D195" s="5" t="s">
        <v>15</v>
      </c>
      <c r="E195" s="6">
        <f>'[1]ведомств26-27'!I475</f>
        <v>38.590000000000003</v>
      </c>
      <c r="F195" s="6">
        <f>'[1]ведомств26-27'!K475</f>
        <v>38.590000000000003</v>
      </c>
    </row>
    <row r="196" spans="2:6" ht="25.5" x14ac:dyDescent="0.2">
      <c r="B196" s="3" t="s">
        <v>45</v>
      </c>
      <c r="C196" s="4" t="s">
        <v>201</v>
      </c>
      <c r="D196" s="5" t="s">
        <v>46</v>
      </c>
      <c r="E196" s="6">
        <f>'[1]ведомств26-27'!I476</f>
        <v>2534.08</v>
      </c>
      <c r="F196" s="6">
        <f>'[1]ведомств26-27'!K476</f>
        <v>2534.08</v>
      </c>
    </row>
    <row r="197" spans="2:6" s="7" customFormat="1" ht="51" x14ac:dyDescent="0.2">
      <c r="B197" s="3" t="s">
        <v>202</v>
      </c>
      <c r="C197" s="4" t="s">
        <v>203</v>
      </c>
      <c r="D197" s="5" t="s">
        <v>7</v>
      </c>
      <c r="E197" s="6">
        <f>E198</f>
        <v>7384.0499999999993</v>
      </c>
      <c r="F197" s="6">
        <f>F198</f>
        <v>7384.0499999999993</v>
      </c>
    </row>
    <row r="198" spans="2:6" s="7" customFormat="1" ht="38.25" x14ac:dyDescent="0.2">
      <c r="B198" s="3" t="s">
        <v>204</v>
      </c>
      <c r="C198" s="4" t="s">
        <v>205</v>
      </c>
      <c r="D198" s="5" t="s">
        <v>7</v>
      </c>
      <c r="E198" s="6">
        <f>E199+E200</f>
        <v>7384.0499999999993</v>
      </c>
      <c r="F198" s="6">
        <f>F199+F200</f>
        <v>7384.0499999999993</v>
      </c>
    </row>
    <row r="199" spans="2:6" ht="38.25" x14ac:dyDescent="0.2">
      <c r="B199" s="3" t="s">
        <v>122</v>
      </c>
      <c r="C199" s="4" t="s">
        <v>205</v>
      </c>
      <c r="D199" s="5" t="s">
        <v>123</v>
      </c>
      <c r="E199" s="6">
        <f>'[1]ведомств26-27'!I420</f>
        <v>6795.86</v>
      </c>
      <c r="F199" s="6">
        <f>'[1]ведомств26-27'!K420</f>
        <v>6795.86</v>
      </c>
    </row>
    <row r="200" spans="2:6" x14ac:dyDescent="0.2">
      <c r="B200" s="3" t="s">
        <v>77</v>
      </c>
      <c r="C200" s="4" t="s">
        <v>205</v>
      </c>
      <c r="D200" s="5" t="s">
        <v>78</v>
      </c>
      <c r="E200" s="6">
        <f>'[1]ведомств26-27'!I421</f>
        <v>588.19000000000005</v>
      </c>
      <c r="F200" s="6">
        <f>'[1]ведомств26-27'!K421</f>
        <v>588.19000000000005</v>
      </c>
    </row>
    <row r="201" spans="2:6" ht="25.5" x14ac:dyDescent="0.2">
      <c r="B201" s="18" t="s">
        <v>206</v>
      </c>
      <c r="C201" s="19" t="s">
        <v>207</v>
      </c>
      <c r="D201" s="14"/>
      <c r="E201" s="6">
        <f t="shared" ref="E201:F201" si="16">E202+E204</f>
        <v>61603.12</v>
      </c>
      <c r="F201" s="6">
        <f t="shared" si="16"/>
        <v>5246.54</v>
      </c>
    </row>
    <row r="202" spans="2:6" s="7" customFormat="1" ht="25.5" x14ac:dyDescent="0.2">
      <c r="B202" s="18" t="s">
        <v>208</v>
      </c>
      <c r="C202" s="19" t="s">
        <v>209</v>
      </c>
      <c r="D202" s="14"/>
      <c r="E202" s="6">
        <f t="shared" ref="E202:F202" si="17">E203</f>
        <v>61603.12</v>
      </c>
      <c r="F202" s="6">
        <f t="shared" si="17"/>
        <v>0</v>
      </c>
    </row>
    <row r="203" spans="2:6" ht="25.5" x14ac:dyDescent="0.2">
      <c r="B203" s="12" t="s">
        <v>14</v>
      </c>
      <c r="C203" s="19" t="s">
        <v>209</v>
      </c>
      <c r="D203" s="14">
        <v>200</v>
      </c>
      <c r="E203" s="6">
        <f>'[1]ведомств26-27'!I386</f>
        <v>61603.12</v>
      </c>
      <c r="F203" s="6">
        <f>'[1]ведомств26-27'!K386</f>
        <v>0</v>
      </c>
    </row>
    <row r="204" spans="2:6" s="7" customFormat="1" ht="25.5" x14ac:dyDescent="0.2">
      <c r="B204" s="18" t="s">
        <v>208</v>
      </c>
      <c r="C204" s="19" t="s">
        <v>210</v>
      </c>
      <c r="D204" s="14"/>
      <c r="E204" s="6">
        <f t="shared" ref="E204:F204" si="18">E205</f>
        <v>0</v>
      </c>
      <c r="F204" s="6">
        <f t="shared" si="18"/>
        <v>5246.54</v>
      </c>
    </row>
    <row r="205" spans="2:6" ht="25.5" x14ac:dyDescent="0.2">
      <c r="B205" s="12" t="s">
        <v>14</v>
      </c>
      <c r="C205" s="19" t="s">
        <v>210</v>
      </c>
      <c r="D205" s="14">
        <v>200</v>
      </c>
      <c r="E205" s="6">
        <f>'[1]ведомств26-27'!I388</f>
        <v>0</v>
      </c>
      <c r="F205" s="6">
        <f>'[1]ведомств26-27'!K388</f>
        <v>5246.54</v>
      </c>
    </row>
    <row r="206" spans="2:6" s="7" customFormat="1" x14ac:dyDescent="0.2">
      <c r="B206" s="12" t="s">
        <v>211</v>
      </c>
      <c r="C206" s="13" t="s">
        <v>212</v>
      </c>
      <c r="D206" s="5" t="s">
        <v>7</v>
      </c>
      <c r="E206" s="6">
        <f>E207+E210</f>
        <v>15193.560000000001</v>
      </c>
      <c r="F206" s="6">
        <f>F207+F210</f>
        <v>201.18</v>
      </c>
    </row>
    <row r="207" spans="2:6" s="7" customFormat="1" ht="63.75" x14ac:dyDescent="0.2">
      <c r="B207" s="3" t="s">
        <v>213</v>
      </c>
      <c r="C207" s="13" t="s">
        <v>214</v>
      </c>
      <c r="D207" s="5" t="s">
        <v>7</v>
      </c>
      <c r="E207" s="6">
        <f>E208+E209</f>
        <v>2874.04</v>
      </c>
      <c r="F207" s="6">
        <f>F208+F209</f>
        <v>201.18</v>
      </c>
    </row>
    <row r="208" spans="2:6" ht="76.5" x14ac:dyDescent="0.2">
      <c r="B208" s="3" t="s">
        <v>37</v>
      </c>
      <c r="C208" s="13" t="s">
        <v>214</v>
      </c>
      <c r="D208" s="5" t="s">
        <v>38</v>
      </c>
      <c r="E208" s="6">
        <f>'[1]ведомств26-27'!I391</f>
        <v>2299.23</v>
      </c>
      <c r="F208" s="6">
        <f>'[1]ведомств26-27'!K391</f>
        <v>160.94</v>
      </c>
    </row>
    <row r="209" spans="2:6" ht="38.25" x14ac:dyDescent="0.2">
      <c r="B209" s="3" t="s">
        <v>122</v>
      </c>
      <c r="C209" s="13" t="s">
        <v>214</v>
      </c>
      <c r="D209" s="5" t="s">
        <v>123</v>
      </c>
      <c r="E209" s="6">
        <f>'[1]ведомств26-27'!I392</f>
        <v>574.80999999999995</v>
      </c>
      <c r="F209" s="6">
        <f>'[1]ведомств26-27'!K392</f>
        <v>40.24</v>
      </c>
    </row>
    <row r="210" spans="2:6" s="7" customFormat="1" ht="114.75" x14ac:dyDescent="0.2">
      <c r="B210" s="3" t="s">
        <v>215</v>
      </c>
      <c r="C210" s="13" t="s">
        <v>216</v>
      </c>
      <c r="D210" s="5" t="s">
        <v>7</v>
      </c>
      <c r="E210" s="6">
        <f>E211+E212</f>
        <v>12319.52</v>
      </c>
      <c r="F210" s="6">
        <f>F211+F212</f>
        <v>0</v>
      </c>
    </row>
    <row r="211" spans="2:6" ht="76.5" x14ac:dyDescent="0.2">
      <c r="B211" s="3" t="s">
        <v>37</v>
      </c>
      <c r="C211" s="13" t="s">
        <v>216</v>
      </c>
      <c r="D211" s="5" t="s">
        <v>38</v>
      </c>
      <c r="E211" s="6">
        <f>'[1]ведомств26-27'!I394</f>
        <v>9140.0400000000009</v>
      </c>
      <c r="F211" s="6">
        <f>'[1]ведомств26-27'!K394</f>
        <v>0</v>
      </c>
    </row>
    <row r="212" spans="2:6" ht="38.25" x14ac:dyDescent="0.2">
      <c r="B212" s="3" t="s">
        <v>122</v>
      </c>
      <c r="C212" s="13" t="s">
        <v>216</v>
      </c>
      <c r="D212" s="5" t="s">
        <v>123</v>
      </c>
      <c r="E212" s="6">
        <f>'[1]ведомств26-27'!I395</f>
        <v>3179.48</v>
      </c>
      <c r="F212" s="6">
        <f>'[1]ведомств26-27'!K395</f>
        <v>0</v>
      </c>
    </row>
    <row r="213" spans="2:6" s="7" customFormat="1" ht="51" x14ac:dyDescent="0.2">
      <c r="B213" s="3" t="s">
        <v>217</v>
      </c>
      <c r="C213" s="4" t="s">
        <v>218</v>
      </c>
      <c r="D213" s="5" t="s">
        <v>7</v>
      </c>
      <c r="E213" s="6">
        <f t="shared" ref="E213:F214" si="19">E214</f>
        <v>2797.75</v>
      </c>
      <c r="F213" s="6">
        <f t="shared" si="19"/>
        <v>2797.75</v>
      </c>
    </row>
    <row r="214" spans="2:6" s="7" customFormat="1" ht="38.25" x14ac:dyDescent="0.2">
      <c r="B214" s="3" t="s">
        <v>219</v>
      </c>
      <c r="C214" s="4" t="s">
        <v>220</v>
      </c>
      <c r="D214" s="5" t="s">
        <v>7</v>
      </c>
      <c r="E214" s="6">
        <f t="shared" si="19"/>
        <v>2797.75</v>
      </c>
      <c r="F214" s="6">
        <f t="shared" si="19"/>
        <v>2797.75</v>
      </c>
    </row>
    <row r="215" spans="2:6" s="7" customFormat="1" ht="25.5" x14ac:dyDescent="0.2">
      <c r="B215" s="3" t="s">
        <v>221</v>
      </c>
      <c r="C215" s="4" t="s">
        <v>222</v>
      </c>
      <c r="D215" s="5" t="s">
        <v>7</v>
      </c>
      <c r="E215" s="6">
        <f>E216+E217</f>
        <v>2797.75</v>
      </c>
      <c r="F215" s="6">
        <f>F216+F217</f>
        <v>2797.75</v>
      </c>
    </row>
    <row r="216" spans="2:6" ht="25.5" x14ac:dyDescent="0.2">
      <c r="B216" s="3" t="s">
        <v>14</v>
      </c>
      <c r="C216" s="4" t="s">
        <v>222</v>
      </c>
      <c r="D216" s="5" t="s">
        <v>15</v>
      </c>
      <c r="E216" s="6">
        <f>'[1]ведомств26-27'!I349+'[1]ведомств26-27'!I399</f>
        <v>2079.41</v>
      </c>
      <c r="F216" s="6">
        <f>'[1]ведомств26-27'!K349+'[1]ведомств26-27'!K399</f>
        <v>2079.41</v>
      </c>
    </row>
    <row r="217" spans="2:6" ht="38.25" x14ac:dyDescent="0.2">
      <c r="B217" s="3" t="s">
        <v>122</v>
      </c>
      <c r="C217" s="4" t="s">
        <v>222</v>
      </c>
      <c r="D217" s="5" t="s">
        <v>123</v>
      </c>
      <c r="E217" s="6">
        <f>'[1]ведомств26-27'!I350+'[1]ведомств26-27'!I400+'[1]ведомств26-27'!I425+'[1]ведомств26-27'!I445+'[1]ведомств26-27'!I509</f>
        <v>718.33999999999992</v>
      </c>
      <c r="F217" s="6">
        <f>'[1]ведомств26-27'!K350+'[1]ведомств26-27'!K400+'[1]ведомств26-27'!K425+'[1]ведомств26-27'!K445+'[1]ведомств26-27'!K509</f>
        <v>718.33999999999992</v>
      </c>
    </row>
    <row r="218" spans="2:6" s="7" customFormat="1" ht="76.5" x14ac:dyDescent="0.2">
      <c r="B218" s="3" t="s">
        <v>223</v>
      </c>
      <c r="C218" s="4" t="s">
        <v>224</v>
      </c>
      <c r="D218" s="5" t="s">
        <v>7</v>
      </c>
      <c r="E218" s="6">
        <f>E219+E232+E240</f>
        <v>17877.879999999997</v>
      </c>
      <c r="F218" s="6">
        <f>F219+F232+F240</f>
        <v>17985.650000000001</v>
      </c>
    </row>
    <row r="219" spans="2:6" s="7" customFormat="1" ht="25.5" x14ac:dyDescent="0.2">
      <c r="B219" s="3" t="s">
        <v>225</v>
      </c>
      <c r="C219" s="4" t="s">
        <v>226</v>
      </c>
      <c r="D219" s="5" t="s">
        <v>7</v>
      </c>
      <c r="E219" s="6">
        <f>E220+E224+E226+E228+E230</f>
        <v>6091.66</v>
      </c>
      <c r="F219" s="6">
        <f>F220+F224+F226+F228+F230</f>
        <v>6091.66</v>
      </c>
    </row>
    <row r="220" spans="2:6" s="7" customFormat="1" ht="25.5" x14ac:dyDescent="0.2">
      <c r="B220" s="3" t="s">
        <v>138</v>
      </c>
      <c r="C220" s="4" t="s">
        <v>227</v>
      </c>
      <c r="D220" s="5" t="s">
        <v>7</v>
      </c>
      <c r="E220" s="6">
        <f>E221+E222+E223</f>
        <v>776.6099999999999</v>
      </c>
      <c r="F220" s="6">
        <f>F221+F222+F223</f>
        <v>776.6099999999999</v>
      </c>
    </row>
    <row r="221" spans="2:6" ht="76.5" x14ac:dyDescent="0.2">
      <c r="B221" s="3" t="s">
        <v>37</v>
      </c>
      <c r="C221" s="4" t="s">
        <v>227</v>
      </c>
      <c r="D221" s="5" t="s">
        <v>38</v>
      </c>
      <c r="E221" s="6">
        <f>'[1]ведомств26-27'!I449</f>
        <v>208.32</v>
      </c>
      <c r="F221" s="6">
        <f>'[1]ведомств26-27'!K449</f>
        <v>208.32</v>
      </c>
    </row>
    <row r="222" spans="2:6" ht="25.5" x14ac:dyDescent="0.2">
      <c r="B222" s="3" t="s">
        <v>14</v>
      </c>
      <c r="C222" s="4" t="s">
        <v>227</v>
      </c>
      <c r="D222" s="5" t="s">
        <v>15</v>
      </c>
      <c r="E222" s="6">
        <f>'[1]ведомств26-27'!I450</f>
        <v>516.74</v>
      </c>
      <c r="F222" s="6">
        <f>'[1]ведомств26-27'!K450</f>
        <v>516.74</v>
      </c>
    </row>
    <row r="223" spans="2:6" x14ac:dyDescent="0.2">
      <c r="B223" s="3" t="s">
        <v>77</v>
      </c>
      <c r="C223" s="4" t="s">
        <v>227</v>
      </c>
      <c r="D223" s="5" t="s">
        <v>78</v>
      </c>
      <c r="E223" s="6">
        <f>'[1]ведомств26-27'!I451</f>
        <v>51.55</v>
      </c>
      <c r="F223" s="6">
        <f>'[1]ведомств26-27'!K451</f>
        <v>51.55</v>
      </c>
    </row>
    <row r="224" spans="2:6" s="7" customFormat="1" ht="25.5" x14ac:dyDescent="0.2">
      <c r="B224" s="3" t="s">
        <v>140</v>
      </c>
      <c r="C224" s="4" t="s">
        <v>228</v>
      </c>
      <c r="D224" s="5" t="s">
        <v>7</v>
      </c>
      <c r="E224" s="6">
        <f>E225</f>
        <v>5023.83</v>
      </c>
      <c r="F224" s="6">
        <f>F225</f>
        <v>5023.83</v>
      </c>
    </row>
    <row r="225" spans="2:6" ht="76.5" x14ac:dyDescent="0.2">
      <c r="B225" s="3" t="s">
        <v>37</v>
      </c>
      <c r="C225" s="4" t="s">
        <v>228</v>
      </c>
      <c r="D225" s="5" t="s">
        <v>38</v>
      </c>
      <c r="E225" s="6">
        <f>'[1]ведомств26-27'!I453</f>
        <v>5023.83</v>
      </c>
      <c r="F225" s="6">
        <f>'[1]ведомств26-27'!K453</f>
        <v>5023.83</v>
      </c>
    </row>
    <row r="226" spans="2:6" s="7" customFormat="1" ht="63.75" x14ac:dyDescent="0.2">
      <c r="B226" s="3" t="s">
        <v>229</v>
      </c>
      <c r="C226" s="4" t="s">
        <v>230</v>
      </c>
      <c r="D226" s="5" t="s">
        <v>7</v>
      </c>
      <c r="E226" s="6">
        <f>E227</f>
        <v>121.22</v>
      </c>
      <c r="F226" s="6">
        <f>F227</f>
        <v>121.22</v>
      </c>
    </row>
    <row r="227" spans="2:6" ht="25.5" x14ac:dyDescent="0.2">
      <c r="B227" s="3" t="s">
        <v>14</v>
      </c>
      <c r="C227" s="4" t="s">
        <v>230</v>
      </c>
      <c r="D227" s="5" t="s">
        <v>15</v>
      </c>
      <c r="E227" s="6">
        <f>'[1]ведомств26-27'!I455</f>
        <v>121.22</v>
      </c>
      <c r="F227" s="6">
        <f>'[1]ведомств26-27'!K455</f>
        <v>121.22</v>
      </c>
    </row>
    <row r="228" spans="2:6" s="7" customFormat="1" ht="38.25" x14ac:dyDescent="0.2">
      <c r="B228" s="3" t="s">
        <v>231</v>
      </c>
      <c r="C228" s="4" t="s">
        <v>232</v>
      </c>
      <c r="D228" s="5" t="s">
        <v>7</v>
      </c>
      <c r="E228" s="6">
        <f>E229</f>
        <v>120</v>
      </c>
      <c r="F228" s="6">
        <f>F229</f>
        <v>120</v>
      </c>
    </row>
    <row r="229" spans="2:6" ht="25.5" x14ac:dyDescent="0.2">
      <c r="B229" s="3" t="s">
        <v>45</v>
      </c>
      <c r="C229" s="4" t="s">
        <v>232</v>
      </c>
      <c r="D229" s="5" t="s">
        <v>46</v>
      </c>
      <c r="E229" s="6">
        <f>'[1]ведомств26-27'!I457</f>
        <v>120</v>
      </c>
      <c r="F229" s="6">
        <f>'[1]ведомств26-27'!K457</f>
        <v>120</v>
      </c>
    </row>
    <row r="230" spans="2:6" s="7" customFormat="1" ht="38.25" x14ac:dyDescent="0.2">
      <c r="B230" s="3" t="s">
        <v>233</v>
      </c>
      <c r="C230" s="4" t="s">
        <v>234</v>
      </c>
      <c r="D230" s="5" t="s">
        <v>7</v>
      </c>
      <c r="E230" s="6">
        <f>E231</f>
        <v>50</v>
      </c>
      <c r="F230" s="6">
        <f>F231</f>
        <v>50</v>
      </c>
    </row>
    <row r="231" spans="2:6" ht="76.5" x14ac:dyDescent="0.2">
      <c r="B231" s="3" t="s">
        <v>37</v>
      </c>
      <c r="C231" s="4" t="s">
        <v>234</v>
      </c>
      <c r="D231" s="5" t="s">
        <v>38</v>
      </c>
      <c r="E231" s="6">
        <f>'[1]ведомств26-27'!I459</f>
        <v>50</v>
      </c>
      <c r="F231" s="6">
        <f>'[1]ведомств26-27'!K459</f>
        <v>50</v>
      </c>
    </row>
    <row r="232" spans="2:6" s="7" customFormat="1" ht="38.25" x14ac:dyDescent="0.2">
      <c r="B232" s="3" t="s">
        <v>235</v>
      </c>
      <c r="C232" s="4" t="s">
        <v>236</v>
      </c>
      <c r="D232" s="5" t="s">
        <v>7</v>
      </c>
      <c r="E232" s="6">
        <f t="shared" ref="E232:F232" si="20">E233+E236+E238</f>
        <v>4482.82</v>
      </c>
      <c r="F232" s="6">
        <f t="shared" si="20"/>
        <v>4590.59</v>
      </c>
    </row>
    <row r="233" spans="2:6" s="7" customFormat="1" ht="38.25" x14ac:dyDescent="0.2">
      <c r="B233" s="3" t="s">
        <v>237</v>
      </c>
      <c r="C233" s="4" t="s">
        <v>238</v>
      </c>
      <c r="D233" s="5" t="s">
        <v>7</v>
      </c>
      <c r="E233" s="6">
        <f>E234+E235</f>
        <v>1790.41</v>
      </c>
      <c r="F233" s="6">
        <f>F234+F235</f>
        <v>1790.41</v>
      </c>
    </row>
    <row r="234" spans="2:6" ht="76.5" x14ac:dyDescent="0.2">
      <c r="B234" s="3" t="s">
        <v>37</v>
      </c>
      <c r="C234" s="4" t="s">
        <v>238</v>
      </c>
      <c r="D234" s="5" t="s">
        <v>38</v>
      </c>
      <c r="E234" s="6">
        <f>'[1]ведомств26-27'!I462</f>
        <v>1562.43</v>
      </c>
      <c r="F234" s="6">
        <f>'[1]ведомств26-27'!K462</f>
        <v>1562.43</v>
      </c>
    </row>
    <row r="235" spans="2:6" ht="25.5" x14ac:dyDescent="0.2">
      <c r="B235" s="3" t="s">
        <v>14</v>
      </c>
      <c r="C235" s="4" t="s">
        <v>238</v>
      </c>
      <c r="D235" s="5" t="s">
        <v>15</v>
      </c>
      <c r="E235" s="6">
        <f>'[1]ведомств26-27'!I463</f>
        <v>227.98</v>
      </c>
      <c r="F235" s="6">
        <f>'[1]ведомств26-27'!K463</f>
        <v>227.98</v>
      </c>
    </row>
    <row r="236" spans="2:6" s="7" customFormat="1" ht="25.5" x14ac:dyDescent="0.2">
      <c r="B236" s="12" t="s">
        <v>239</v>
      </c>
      <c r="C236" s="4" t="s">
        <v>240</v>
      </c>
      <c r="D236" s="5" t="s">
        <v>7</v>
      </c>
      <c r="E236" s="6">
        <f>E237</f>
        <v>2542.41</v>
      </c>
      <c r="F236" s="6">
        <f>F237</f>
        <v>2800.18</v>
      </c>
    </row>
    <row r="237" spans="2:6" ht="25.5" x14ac:dyDescent="0.2">
      <c r="B237" s="3" t="s">
        <v>45</v>
      </c>
      <c r="C237" s="4" t="s">
        <v>240</v>
      </c>
      <c r="D237" s="5" t="s">
        <v>46</v>
      </c>
      <c r="E237" s="6">
        <f>'[1]ведомств26-27'!I480</f>
        <v>2542.41</v>
      </c>
      <c r="F237" s="6">
        <f>'[1]ведомств26-27'!K480</f>
        <v>2800.18</v>
      </c>
    </row>
    <row r="238" spans="2:6" ht="25.5" x14ac:dyDescent="0.2">
      <c r="B238" s="12" t="s">
        <v>241</v>
      </c>
      <c r="C238" s="13" t="s">
        <v>242</v>
      </c>
      <c r="D238" s="14"/>
      <c r="E238" s="6">
        <f t="shared" ref="E238:F238" si="21">E239</f>
        <v>150</v>
      </c>
      <c r="F238" s="6">
        <f t="shared" si="21"/>
        <v>0</v>
      </c>
    </row>
    <row r="239" spans="2:6" ht="25.5" x14ac:dyDescent="0.2">
      <c r="B239" s="12" t="s">
        <v>45</v>
      </c>
      <c r="C239" s="13" t="s">
        <v>242</v>
      </c>
      <c r="D239" s="14">
        <v>300</v>
      </c>
      <c r="E239" s="6">
        <f>'[1]ведомств26-27'!I482</f>
        <v>150</v>
      </c>
      <c r="F239" s="6">
        <f>'[1]ведомств26-27'!K482</f>
        <v>0</v>
      </c>
    </row>
    <row r="240" spans="2:6" s="7" customFormat="1" ht="38.25" x14ac:dyDescent="0.2">
      <c r="B240" s="3" t="s">
        <v>243</v>
      </c>
      <c r="C240" s="4" t="s">
        <v>244</v>
      </c>
      <c r="D240" s="5" t="s">
        <v>7</v>
      </c>
      <c r="E240" s="6">
        <f>E241</f>
        <v>7303.4</v>
      </c>
      <c r="F240" s="6">
        <f>F241</f>
        <v>7303.4</v>
      </c>
    </row>
    <row r="241" spans="2:6" s="7" customFormat="1" ht="25.5" x14ac:dyDescent="0.2">
      <c r="B241" s="3" t="s">
        <v>75</v>
      </c>
      <c r="C241" s="4" t="s">
        <v>245</v>
      </c>
      <c r="D241" s="5" t="s">
        <v>7</v>
      </c>
      <c r="E241" s="6">
        <f>E242+E243+E244</f>
        <v>7303.4</v>
      </c>
      <c r="F241" s="6">
        <f>F242+F243+F244</f>
        <v>7303.4</v>
      </c>
    </row>
    <row r="242" spans="2:6" ht="76.5" x14ac:dyDescent="0.2">
      <c r="B242" s="3" t="s">
        <v>37</v>
      </c>
      <c r="C242" s="4" t="s">
        <v>245</v>
      </c>
      <c r="D242" s="5" t="s">
        <v>38</v>
      </c>
      <c r="E242" s="6">
        <f>'[1]ведомств26-27'!I466</f>
        <v>7082.48</v>
      </c>
      <c r="F242" s="6">
        <f>'[1]ведомств26-27'!K466</f>
        <v>7082.48</v>
      </c>
    </row>
    <row r="243" spans="2:6" ht="25.5" x14ac:dyDescent="0.2">
      <c r="B243" s="3" t="s">
        <v>14</v>
      </c>
      <c r="C243" s="4" t="s">
        <v>245</v>
      </c>
      <c r="D243" s="5" t="s">
        <v>15</v>
      </c>
      <c r="E243" s="6">
        <f>'[1]ведомств26-27'!I467</f>
        <v>205.92</v>
      </c>
      <c r="F243" s="6">
        <f>'[1]ведомств26-27'!K467</f>
        <v>205.92</v>
      </c>
    </row>
    <row r="244" spans="2:6" x14ac:dyDescent="0.2">
      <c r="B244" s="3" t="s">
        <v>77</v>
      </c>
      <c r="C244" s="4" t="s">
        <v>245</v>
      </c>
      <c r="D244" s="5" t="s">
        <v>78</v>
      </c>
      <c r="E244" s="6">
        <f>'[1]ведомств26-27'!I468</f>
        <v>15</v>
      </c>
      <c r="F244" s="6">
        <f>'[1]ведомств26-27'!K468</f>
        <v>15</v>
      </c>
    </row>
    <row r="245" spans="2:6" s="7" customFormat="1" ht="127.5" x14ac:dyDescent="0.2">
      <c r="B245" s="3" t="s">
        <v>246</v>
      </c>
      <c r="C245" s="4" t="s">
        <v>247</v>
      </c>
      <c r="D245" s="5" t="s">
        <v>7</v>
      </c>
      <c r="E245" s="6">
        <f>E246+E250</f>
        <v>8853.5499999999993</v>
      </c>
      <c r="F245" s="6">
        <f>F246+F250</f>
        <v>8803.5499999999993</v>
      </c>
    </row>
    <row r="246" spans="2:6" s="7" customFormat="1" ht="102" x14ac:dyDescent="0.2">
      <c r="B246" s="3" t="s">
        <v>248</v>
      </c>
      <c r="C246" s="4" t="s">
        <v>249</v>
      </c>
      <c r="D246" s="5" t="s">
        <v>7</v>
      </c>
      <c r="E246" s="6">
        <f t="shared" ref="E246:F248" si="22">E247</f>
        <v>666.27</v>
      </c>
      <c r="F246" s="6">
        <f t="shared" si="22"/>
        <v>616.27</v>
      </c>
    </row>
    <row r="247" spans="2:6" s="7" customFormat="1" ht="63.75" x14ac:dyDescent="0.2">
      <c r="B247" s="3" t="s">
        <v>250</v>
      </c>
      <c r="C247" s="4" t="s">
        <v>251</v>
      </c>
      <c r="D247" s="5" t="s">
        <v>7</v>
      </c>
      <c r="E247" s="6">
        <f t="shared" si="22"/>
        <v>666.27</v>
      </c>
      <c r="F247" s="6">
        <f t="shared" si="22"/>
        <v>616.27</v>
      </c>
    </row>
    <row r="248" spans="2:6" s="7" customFormat="1" ht="63.75" x14ac:dyDescent="0.2">
      <c r="B248" s="3" t="s">
        <v>252</v>
      </c>
      <c r="C248" s="4" t="s">
        <v>253</v>
      </c>
      <c r="D248" s="5" t="s">
        <v>7</v>
      </c>
      <c r="E248" s="6">
        <f t="shared" si="22"/>
        <v>666.27</v>
      </c>
      <c r="F248" s="6">
        <f t="shared" si="22"/>
        <v>616.27</v>
      </c>
    </row>
    <row r="249" spans="2:6" ht="38.25" x14ac:dyDescent="0.2">
      <c r="B249" s="3" t="s">
        <v>122</v>
      </c>
      <c r="C249" s="4" t="s">
        <v>253</v>
      </c>
      <c r="D249" s="5" t="s">
        <v>123</v>
      </c>
      <c r="E249" s="6">
        <f>'[1]ведомств26-27'!I117</f>
        <v>666.27</v>
      </c>
      <c r="F249" s="6">
        <f>'[1]ведомств26-27'!K117</f>
        <v>616.27</v>
      </c>
    </row>
    <row r="250" spans="2:6" s="7" customFormat="1" ht="114.75" x14ac:dyDescent="0.2">
      <c r="B250" s="3" t="s">
        <v>254</v>
      </c>
      <c r="C250" s="4" t="s">
        <v>255</v>
      </c>
      <c r="D250" s="5" t="s">
        <v>7</v>
      </c>
      <c r="E250" s="6">
        <f t="shared" ref="E250:F252" si="23">E251</f>
        <v>8187.28</v>
      </c>
      <c r="F250" s="6">
        <f t="shared" si="23"/>
        <v>8187.28</v>
      </c>
    </row>
    <row r="251" spans="2:6" s="7" customFormat="1" ht="25.5" x14ac:dyDescent="0.2">
      <c r="B251" s="3" t="s">
        <v>225</v>
      </c>
      <c r="C251" s="4" t="s">
        <v>256</v>
      </c>
      <c r="D251" s="5" t="s">
        <v>7</v>
      </c>
      <c r="E251" s="6">
        <f t="shared" si="23"/>
        <v>8187.28</v>
      </c>
      <c r="F251" s="6">
        <f t="shared" si="23"/>
        <v>8187.28</v>
      </c>
    </row>
    <row r="252" spans="2:6" s="7" customFormat="1" ht="25.5" x14ac:dyDescent="0.2">
      <c r="B252" s="3" t="s">
        <v>75</v>
      </c>
      <c r="C252" s="4" t="s">
        <v>257</v>
      </c>
      <c r="D252" s="5" t="s">
        <v>7</v>
      </c>
      <c r="E252" s="6">
        <f t="shared" si="23"/>
        <v>8187.28</v>
      </c>
      <c r="F252" s="6">
        <f t="shared" si="23"/>
        <v>8187.28</v>
      </c>
    </row>
    <row r="253" spans="2:6" ht="38.25" x14ac:dyDescent="0.2">
      <c r="B253" s="3" t="s">
        <v>122</v>
      </c>
      <c r="C253" s="4" t="s">
        <v>257</v>
      </c>
      <c r="D253" s="5" t="s">
        <v>123</v>
      </c>
      <c r="E253" s="6">
        <f>'[1]ведомств26-27'!I121</f>
        <v>8187.28</v>
      </c>
      <c r="F253" s="6">
        <f>'[1]ведомств26-27'!K121</f>
        <v>8187.28</v>
      </c>
    </row>
    <row r="254" spans="2:6" s="7" customFormat="1" ht="63.75" x14ac:dyDescent="0.2">
      <c r="B254" s="3" t="s">
        <v>258</v>
      </c>
      <c r="C254" s="4" t="s">
        <v>259</v>
      </c>
      <c r="D254" s="5" t="s">
        <v>7</v>
      </c>
      <c r="E254" s="6">
        <f>E255+E315</f>
        <v>127641.2</v>
      </c>
      <c r="F254" s="6">
        <f>F255+F315</f>
        <v>129390.51000000001</v>
      </c>
    </row>
    <row r="255" spans="2:6" s="7" customFormat="1" ht="38.25" x14ac:dyDescent="0.2">
      <c r="B255" s="3" t="s">
        <v>260</v>
      </c>
      <c r="C255" s="4" t="s">
        <v>261</v>
      </c>
      <c r="D255" s="5" t="s">
        <v>7</v>
      </c>
      <c r="E255" s="6">
        <f>E256+E295+E312</f>
        <v>112667.53</v>
      </c>
      <c r="F255" s="6">
        <f>F256+F295+F312</f>
        <v>114416.84000000001</v>
      </c>
    </row>
    <row r="256" spans="2:6" s="7" customFormat="1" ht="38.25" x14ac:dyDescent="0.2">
      <c r="B256" s="3" t="s">
        <v>262</v>
      </c>
      <c r="C256" s="4" t="s">
        <v>263</v>
      </c>
      <c r="D256" s="5" t="s">
        <v>7</v>
      </c>
      <c r="E256" s="6">
        <f t="shared" ref="E256:F256" si="24">E257+E260+E263+E266+E269+E272+E275+E278+E293+E281+E284+E287+E290</f>
        <v>77911.88</v>
      </c>
      <c r="F256" s="6">
        <f t="shared" si="24"/>
        <v>79859.280000000013</v>
      </c>
    </row>
    <row r="257" spans="2:6" s="7" customFormat="1" ht="38.25" x14ac:dyDescent="0.2">
      <c r="B257" s="3" t="s">
        <v>264</v>
      </c>
      <c r="C257" s="4" t="s">
        <v>265</v>
      </c>
      <c r="D257" s="5" t="s">
        <v>7</v>
      </c>
      <c r="E257" s="6">
        <f>E258+E259</f>
        <v>782.53</v>
      </c>
      <c r="F257" s="6">
        <f>F258+F259</f>
        <v>782.51</v>
      </c>
    </row>
    <row r="258" spans="2:6" ht="25.5" x14ac:dyDescent="0.2">
      <c r="B258" s="3" t="s">
        <v>14</v>
      </c>
      <c r="C258" s="4" t="s">
        <v>265</v>
      </c>
      <c r="D258" s="5" t="s">
        <v>15</v>
      </c>
      <c r="E258" s="6">
        <f>'[1]ведомств26-27'!I595</f>
        <v>11.56</v>
      </c>
      <c r="F258" s="6">
        <f>'[1]ведомств26-27'!K595</f>
        <v>11.56</v>
      </c>
    </row>
    <row r="259" spans="2:6" ht="25.5" x14ac:dyDescent="0.2">
      <c r="B259" s="3" t="s">
        <v>45</v>
      </c>
      <c r="C259" s="4" t="s">
        <v>265</v>
      </c>
      <c r="D259" s="5" t="s">
        <v>46</v>
      </c>
      <c r="E259" s="6">
        <f>'[1]ведомств26-27'!I596</f>
        <v>770.97</v>
      </c>
      <c r="F259" s="6">
        <f>'[1]ведомств26-27'!K596</f>
        <v>770.95</v>
      </c>
    </row>
    <row r="260" spans="2:6" s="7" customFormat="1" ht="25.5" x14ac:dyDescent="0.2">
      <c r="B260" s="3" t="s">
        <v>266</v>
      </c>
      <c r="C260" s="4" t="s">
        <v>267</v>
      </c>
      <c r="D260" s="5" t="s">
        <v>7</v>
      </c>
      <c r="E260" s="6">
        <f>E261+E262</f>
        <v>75.47</v>
      </c>
      <c r="F260" s="6">
        <f>F261+F262</f>
        <v>78.5</v>
      </c>
    </row>
    <row r="261" spans="2:6" ht="25.5" x14ac:dyDescent="0.2">
      <c r="B261" s="3" t="s">
        <v>14</v>
      </c>
      <c r="C261" s="4" t="s">
        <v>267</v>
      </c>
      <c r="D261" s="5" t="s">
        <v>15</v>
      </c>
      <c r="E261" s="6">
        <f>'[1]ведомств26-27'!I598</f>
        <v>1</v>
      </c>
      <c r="F261" s="6">
        <f>'[1]ведомств26-27'!K598</f>
        <v>1.05</v>
      </c>
    </row>
    <row r="262" spans="2:6" ht="25.5" x14ac:dyDescent="0.2">
      <c r="B262" s="3" t="s">
        <v>45</v>
      </c>
      <c r="C262" s="4" t="s">
        <v>267</v>
      </c>
      <c r="D262" s="5" t="s">
        <v>46</v>
      </c>
      <c r="E262" s="6">
        <f>'[1]ведомств26-27'!I599</f>
        <v>74.47</v>
      </c>
      <c r="F262" s="6">
        <f>'[1]ведомств26-27'!K599</f>
        <v>77.45</v>
      </c>
    </row>
    <row r="263" spans="2:6" s="7" customFormat="1" ht="63.75" x14ac:dyDescent="0.2">
      <c r="B263" s="3" t="s">
        <v>268</v>
      </c>
      <c r="C263" s="4" t="s">
        <v>269</v>
      </c>
      <c r="D263" s="5" t="s">
        <v>7</v>
      </c>
      <c r="E263" s="6">
        <f>E264+E265</f>
        <v>3324.0899999999997</v>
      </c>
      <c r="F263" s="6">
        <f>F264+F265</f>
        <v>2201.4700000000003</v>
      </c>
    </row>
    <row r="264" spans="2:6" ht="25.5" x14ac:dyDescent="0.2">
      <c r="B264" s="3" t="s">
        <v>14</v>
      </c>
      <c r="C264" s="4" t="s">
        <v>269</v>
      </c>
      <c r="D264" s="5" t="s">
        <v>15</v>
      </c>
      <c r="E264" s="6">
        <f>'[1]ведомств26-27'!I601</f>
        <v>49.12</v>
      </c>
      <c r="F264" s="6">
        <f>'[1]ведомств26-27'!K601</f>
        <v>32.53</v>
      </c>
    </row>
    <row r="265" spans="2:6" ht="25.5" x14ac:dyDescent="0.2">
      <c r="B265" s="3" t="s">
        <v>45</v>
      </c>
      <c r="C265" s="4" t="s">
        <v>269</v>
      </c>
      <c r="D265" s="5" t="s">
        <v>46</v>
      </c>
      <c r="E265" s="6">
        <f>'[1]ведомств26-27'!I602</f>
        <v>3274.97</v>
      </c>
      <c r="F265" s="6">
        <f>'[1]ведомств26-27'!K602</f>
        <v>2168.94</v>
      </c>
    </row>
    <row r="266" spans="2:6" s="7" customFormat="1" ht="25.5" x14ac:dyDescent="0.2">
      <c r="B266" s="3" t="s">
        <v>270</v>
      </c>
      <c r="C266" s="4" t="s">
        <v>271</v>
      </c>
      <c r="D266" s="5" t="s">
        <v>7</v>
      </c>
      <c r="E266" s="6">
        <f>E267+E268</f>
        <v>11405.859999999999</v>
      </c>
      <c r="F266" s="6">
        <f>F267+F268</f>
        <v>11220.17</v>
      </c>
    </row>
    <row r="267" spans="2:6" ht="25.5" x14ac:dyDescent="0.2">
      <c r="B267" s="3" t="s">
        <v>14</v>
      </c>
      <c r="C267" s="4" t="s">
        <v>271</v>
      </c>
      <c r="D267" s="5" t="s">
        <v>15</v>
      </c>
      <c r="E267" s="6">
        <f>'[1]ведомств26-27'!I604</f>
        <v>168.56</v>
      </c>
      <c r="F267" s="6">
        <f>'[1]ведомств26-27'!K604</f>
        <v>165.81</v>
      </c>
    </row>
    <row r="268" spans="2:6" ht="25.5" x14ac:dyDescent="0.2">
      <c r="B268" s="3" t="s">
        <v>45</v>
      </c>
      <c r="C268" s="4" t="s">
        <v>271</v>
      </c>
      <c r="D268" s="5" t="s">
        <v>46</v>
      </c>
      <c r="E268" s="6">
        <f>'[1]ведомств26-27'!I605</f>
        <v>11237.3</v>
      </c>
      <c r="F268" s="6">
        <f>'[1]ведомств26-27'!K605</f>
        <v>11054.36</v>
      </c>
    </row>
    <row r="269" spans="2:6" s="7" customFormat="1" ht="25.5" x14ac:dyDescent="0.2">
      <c r="B269" s="3" t="s">
        <v>272</v>
      </c>
      <c r="C269" s="4" t="s">
        <v>273</v>
      </c>
      <c r="D269" s="5" t="s">
        <v>7</v>
      </c>
      <c r="E269" s="6">
        <f>E270+E271</f>
        <v>16417.52</v>
      </c>
      <c r="F269" s="6">
        <f>F270+F271</f>
        <v>16303.93</v>
      </c>
    </row>
    <row r="270" spans="2:6" ht="25.5" x14ac:dyDescent="0.2">
      <c r="B270" s="3" t="s">
        <v>14</v>
      </c>
      <c r="C270" s="4" t="s">
        <v>273</v>
      </c>
      <c r="D270" s="5" t="s">
        <v>15</v>
      </c>
      <c r="E270" s="6">
        <f>'[1]ведомств26-27'!I607</f>
        <v>242.62</v>
      </c>
      <c r="F270" s="6">
        <f>'[1]ведомств26-27'!K607</f>
        <v>240.95</v>
      </c>
    </row>
    <row r="271" spans="2:6" ht="25.5" x14ac:dyDescent="0.2">
      <c r="B271" s="3" t="s">
        <v>45</v>
      </c>
      <c r="C271" s="4" t="s">
        <v>273</v>
      </c>
      <c r="D271" s="5" t="s">
        <v>46</v>
      </c>
      <c r="E271" s="6">
        <f>'[1]ведомств26-27'!I608</f>
        <v>16174.9</v>
      </c>
      <c r="F271" s="6">
        <f>'[1]ведомств26-27'!K608</f>
        <v>16062.98</v>
      </c>
    </row>
    <row r="272" spans="2:6" s="7" customFormat="1" ht="38.25" x14ac:dyDescent="0.2">
      <c r="B272" s="3" t="s">
        <v>274</v>
      </c>
      <c r="C272" s="4" t="s">
        <v>275</v>
      </c>
      <c r="D272" s="5" t="s">
        <v>7</v>
      </c>
      <c r="E272" s="6">
        <f>E273+E274</f>
        <v>296.26</v>
      </c>
      <c r="F272" s="6">
        <f>F273+F274</f>
        <v>308.11</v>
      </c>
    </row>
    <row r="273" spans="2:6" ht="25.5" x14ac:dyDescent="0.2">
      <c r="B273" s="3" t="s">
        <v>14</v>
      </c>
      <c r="C273" s="4" t="s">
        <v>275</v>
      </c>
      <c r="D273" s="5" t="s">
        <v>15</v>
      </c>
      <c r="E273" s="6">
        <f>'[1]ведомств26-27'!I610</f>
        <v>4.38</v>
      </c>
      <c r="F273" s="6">
        <f>'[1]ведомств26-27'!K610</f>
        <v>4.5599999999999996</v>
      </c>
    </row>
    <row r="274" spans="2:6" ht="25.5" x14ac:dyDescent="0.2">
      <c r="B274" s="3" t="s">
        <v>45</v>
      </c>
      <c r="C274" s="4" t="s">
        <v>275</v>
      </c>
      <c r="D274" s="5" t="s">
        <v>46</v>
      </c>
      <c r="E274" s="6">
        <f>'[1]ведомств26-27'!I611</f>
        <v>291.88</v>
      </c>
      <c r="F274" s="6">
        <f>'[1]ведомств26-27'!K611</f>
        <v>303.55</v>
      </c>
    </row>
    <row r="275" spans="2:6" s="7" customFormat="1" ht="51" x14ac:dyDescent="0.2">
      <c r="B275" s="3" t="s">
        <v>276</v>
      </c>
      <c r="C275" s="4" t="s">
        <v>277</v>
      </c>
      <c r="D275" s="5" t="s">
        <v>7</v>
      </c>
      <c r="E275" s="6">
        <f>E276+E277</f>
        <v>127.78999999999999</v>
      </c>
      <c r="F275" s="6">
        <f>F276+F277</f>
        <v>132.9</v>
      </c>
    </row>
    <row r="276" spans="2:6" ht="25.5" x14ac:dyDescent="0.2">
      <c r="B276" s="3" t="s">
        <v>14</v>
      </c>
      <c r="C276" s="4" t="s">
        <v>277</v>
      </c>
      <c r="D276" s="5" t="s">
        <v>15</v>
      </c>
      <c r="E276" s="6">
        <f>'[1]ведомств26-27'!I613</f>
        <v>0.69</v>
      </c>
      <c r="F276" s="6">
        <f>'[1]ведомств26-27'!K613</f>
        <v>0.71</v>
      </c>
    </row>
    <row r="277" spans="2:6" ht="25.5" x14ac:dyDescent="0.2">
      <c r="B277" s="3" t="s">
        <v>45</v>
      </c>
      <c r="C277" s="4" t="s">
        <v>277</v>
      </c>
      <c r="D277" s="5" t="s">
        <v>46</v>
      </c>
      <c r="E277" s="6">
        <f>'[1]ведомств26-27'!I614</f>
        <v>127.1</v>
      </c>
      <c r="F277" s="6">
        <f>'[1]ведомств26-27'!K614</f>
        <v>132.19</v>
      </c>
    </row>
    <row r="278" spans="2:6" s="7" customFormat="1" ht="25.5" x14ac:dyDescent="0.2">
      <c r="B278" s="3" t="s">
        <v>278</v>
      </c>
      <c r="C278" s="4" t="s">
        <v>279</v>
      </c>
      <c r="D278" s="5" t="s">
        <v>7</v>
      </c>
      <c r="E278" s="6">
        <f>E279+E280</f>
        <v>383.37</v>
      </c>
      <c r="F278" s="6">
        <f>F279+F280</f>
        <v>398.7</v>
      </c>
    </row>
    <row r="279" spans="2:6" ht="25.5" x14ac:dyDescent="0.2">
      <c r="B279" s="3" t="s">
        <v>14</v>
      </c>
      <c r="C279" s="4" t="s">
        <v>279</v>
      </c>
      <c r="D279" s="5" t="s">
        <v>15</v>
      </c>
      <c r="E279" s="6">
        <f>'[1]ведомств26-27'!I616</f>
        <v>5.1100000000000003</v>
      </c>
      <c r="F279" s="6">
        <f>'[1]ведомств26-27'!K616</f>
        <v>5.31</v>
      </c>
    </row>
    <row r="280" spans="2:6" ht="25.5" x14ac:dyDescent="0.2">
      <c r="B280" s="3" t="s">
        <v>45</v>
      </c>
      <c r="C280" s="4" t="s">
        <v>279</v>
      </c>
      <c r="D280" s="5" t="s">
        <v>46</v>
      </c>
      <c r="E280" s="6">
        <f>'[1]ведомств26-27'!I617</f>
        <v>378.26</v>
      </c>
      <c r="F280" s="6">
        <f>'[1]ведомств26-27'!K617</f>
        <v>393.39</v>
      </c>
    </row>
    <row r="281" spans="2:6" ht="38.25" x14ac:dyDescent="0.2">
      <c r="B281" s="12" t="s">
        <v>280</v>
      </c>
      <c r="C281" s="13" t="s">
        <v>281</v>
      </c>
      <c r="D281" s="14">
        <v>0</v>
      </c>
      <c r="E281" s="6">
        <f t="shared" ref="E281:F281" si="25">E282+E283</f>
        <v>27419.83</v>
      </c>
      <c r="F281" s="6">
        <f t="shared" si="25"/>
        <v>29223.1</v>
      </c>
    </row>
    <row r="282" spans="2:6" ht="25.5" x14ac:dyDescent="0.2">
      <c r="B282" s="12" t="s">
        <v>14</v>
      </c>
      <c r="C282" s="13" t="s">
        <v>281</v>
      </c>
      <c r="D282" s="14" t="s">
        <v>15</v>
      </c>
      <c r="E282" s="6">
        <f>'[1]ведомств26-27'!I645</f>
        <v>405.22</v>
      </c>
      <c r="F282" s="6">
        <f>'[1]ведомств26-27'!K645</f>
        <v>431.87</v>
      </c>
    </row>
    <row r="283" spans="2:6" ht="25.5" x14ac:dyDescent="0.2">
      <c r="B283" s="12" t="s">
        <v>45</v>
      </c>
      <c r="C283" s="13" t="s">
        <v>281</v>
      </c>
      <c r="D283" s="14" t="s">
        <v>46</v>
      </c>
      <c r="E283" s="6">
        <f>'[1]ведомств26-27'!I646</f>
        <v>27014.61</v>
      </c>
      <c r="F283" s="6">
        <f>'[1]ведомств26-27'!K646</f>
        <v>28791.23</v>
      </c>
    </row>
    <row r="284" spans="2:6" ht="63.75" x14ac:dyDescent="0.2">
      <c r="B284" s="12" t="s">
        <v>282</v>
      </c>
      <c r="C284" s="13" t="s">
        <v>283</v>
      </c>
      <c r="D284" s="14">
        <v>0</v>
      </c>
      <c r="E284" s="6">
        <f t="shared" ref="E284:F284" si="26">E285+E286</f>
        <v>7395.6</v>
      </c>
      <c r="F284" s="6">
        <f t="shared" si="26"/>
        <v>7986.53</v>
      </c>
    </row>
    <row r="285" spans="2:6" ht="25.5" x14ac:dyDescent="0.2">
      <c r="B285" s="12" t="s">
        <v>14</v>
      </c>
      <c r="C285" s="13" t="s">
        <v>283</v>
      </c>
      <c r="D285" s="14" t="s">
        <v>15</v>
      </c>
      <c r="E285" s="6">
        <f>'[1]ведомств26-27'!I648</f>
        <v>73.22</v>
      </c>
      <c r="F285" s="6">
        <f>'[1]ведомств26-27'!K648</f>
        <v>79.08</v>
      </c>
    </row>
    <row r="286" spans="2:6" ht="25.5" x14ac:dyDescent="0.2">
      <c r="B286" s="12" t="s">
        <v>45</v>
      </c>
      <c r="C286" s="13" t="s">
        <v>283</v>
      </c>
      <c r="D286" s="14" t="s">
        <v>46</v>
      </c>
      <c r="E286" s="6">
        <f>'[1]ведомств26-27'!I649</f>
        <v>7322.38</v>
      </c>
      <c r="F286" s="6">
        <f>'[1]ведомств26-27'!K649</f>
        <v>7907.45</v>
      </c>
    </row>
    <row r="287" spans="2:6" ht="127.5" x14ac:dyDescent="0.2">
      <c r="B287" s="20" t="s">
        <v>284</v>
      </c>
      <c r="C287" s="13" t="s">
        <v>285</v>
      </c>
      <c r="D287" s="14">
        <v>0</v>
      </c>
      <c r="E287" s="6">
        <f t="shared" ref="E287:F287" si="27">E288+E289</f>
        <v>3458.6600000000003</v>
      </c>
      <c r="F287" s="6">
        <f t="shared" si="27"/>
        <v>3780.02</v>
      </c>
    </row>
    <row r="288" spans="2:6" ht="25.5" x14ac:dyDescent="0.2">
      <c r="B288" s="12" t="s">
        <v>14</v>
      </c>
      <c r="C288" s="13" t="s">
        <v>285</v>
      </c>
      <c r="D288" s="14">
        <v>200</v>
      </c>
      <c r="E288" s="6">
        <f>'[1]ведомств26-27'!I651</f>
        <v>51.11</v>
      </c>
      <c r="F288" s="6">
        <f>'[1]ведомств26-27'!K651</f>
        <v>55.86</v>
      </c>
    </row>
    <row r="289" spans="2:6" ht="25.5" x14ac:dyDescent="0.2">
      <c r="B289" s="12" t="s">
        <v>45</v>
      </c>
      <c r="C289" s="13" t="s">
        <v>285</v>
      </c>
      <c r="D289" s="14" t="s">
        <v>46</v>
      </c>
      <c r="E289" s="6">
        <f>'[1]ведомств26-27'!I652</f>
        <v>3407.55</v>
      </c>
      <c r="F289" s="6">
        <f>'[1]ведомств26-27'!K652</f>
        <v>3724.16</v>
      </c>
    </row>
    <row r="290" spans="2:6" ht="89.25" x14ac:dyDescent="0.2">
      <c r="B290" s="20" t="s">
        <v>286</v>
      </c>
      <c r="C290" s="13" t="s">
        <v>287</v>
      </c>
      <c r="D290" s="14">
        <v>0</v>
      </c>
      <c r="E290" s="6">
        <f t="shared" ref="E290:F290" si="28">E291+E292</f>
        <v>6574.7</v>
      </c>
      <c r="F290" s="6">
        <f t="shared" si="28"/>
        <v>7193.14</v>
      </c>
    </row>
    <row r="291" spans="2:6" ht="25.5" x14ac:dyDescent="0.2">
      <c r="B291" s="12" t="s">
        <v>14</v>
      </c>
      <c r="C291" s="13" t="s">
        <v>287</v>
      </c>
      <c r="D291" s="14">
        <v>200</v>
      </c>
      <c r="E291" s="6">
        <f>'[1]ведомств26-27'!I654</f>
        <v>97.16</v>
      </c>
      <c r="F291" s="6">
        <f>'[1]ведомств26-27'!K654</f>
        <v>106.3</v>
      </c>
    </row>
    <row r="292" spans="2:6" ht="25.5" x14ac:dyDescent="0.2">
      <c r="B292" s="12" t="s">
        <v>45</v>
      </c>
      <c r="C292" s="13" t="s">
        <v>287</v>
      </c>
      <c r="D292" s="14" t="s">
        <v>46</v>
      </c>
      <c r="E292" s="6">
        <f>'[1]ведомств26-27'!I655</f>
        <v>6477.54</v>
      </c>
      <c r="F292" s="6">
        <f>'[1]ведомств26-27'!K655</f>
        <v>7086.84</v>
      </c>
    </row>
    <row r="293" spans="2:6" s="7" customFormat="1" ht="25.5" x14ac:dyDescent="0.2">
      <c r="B293" s="3" t="s">
        <v>288</v>
      </c>
      <c r="C293" s="4" t="s">
        <v>289</v>
      </c>
      <c r="D293" s="5" t="s">
        <v>7</v>
      </c>
      <c r="E293" s="6">
        <f>E294</f>
        <v>250.2</v>
      </c>
      <c r="F293" s="6">
        <f>F294</f>
        <v>250.2</v>
      </c>
    </row>
    <row r="294" spans="2:6" ht="25.5" x14ac:dyDescent="0.2">
      <c r="B294" s="3" t="s">
        <v>45</v>
      </c>
      <c r="C294" s="4" t="s">
        <v>289</v>
      </c>
      <c r="D294" s="5" t="s">
        <v>46</v>
      </c>
      <c r="E294" s="6">
        <f>'[1]ведомств26-27'!I619</f>
        <v>250.2</v>
      </c>
      <c r="F294" s="6">
        <f>'[1]ведомств26-27'!K619</f>
        <v>250.2</v>
      </c>
    </row>
    <row r="295" spans="2:6" s="7" customFormat="1" ht="38.25" x14ac:dyDescent="0.2">
      <c r="B295" s="3" t="s">
        <v>290</v>
      </c>
      <c r="C295" s="4" t="s">
        <v>291</v>
      </c>
      <c r="D295" s="5" t="s">
        <v>7</v>
      </c>
      <c r="E295" s="6">
        <f t="shared" ref="E295:F295" si="29">E296+E299+E301+E304+E307+E310</f>
        <v>26804.84</v>
      </c>
      <c r="F295" s="6">
        <f t="shared" si="29"/>
        <v>26606.75</v>
      </c>
    </row>
    <row r="296" spans="2:6" s="7" customFormat="1" ht="25.5" x14ac:dyDescent="0.2">
      <c r="B296" s="3" t="s">
        <v>292</v>
      </c>
      <c r="C296" s="4" t="s">
        <v>293</v>
      </c>
      <c r="D296" s="5" t="s">
        <v>7</v>
      </c>
      <c r="E296" s="6">
        <f>E297+E298</f>
        <v>14195.5</v>
      </c>
      <c r="F296" s="6">
        <f>F297+F298</f>
        <v>14195.5</v>
      </c>
    </row>
    <row r="297" spans="2:6" ht="25.5" x14ac:dyDescent="0.2">
      <c r="B297" s="3" t="s">
        <v>14</v>
      </c>
      <c r="C297" s="4" t="s">
        <v>293</v>
      </c>
      <c r="D297" s="5" t="s">
        <v>15</v>
      </c>
      <c r="E297" s="6">
        <f>'[1]ведомств26-27'!I622</f>
        <v>209.79</v>
      </c>
      <c r="F297" s="6">
        <f>'[1]ведомств26-27'!K622</f>
        <v>209.79</v>
      </c>
    </row>
    <row r="298" spans="2:6" ht="25.5" x14ac:dyDescent="0.2">
      <c r="B298" s="3" t="s">
        <v>45</v>
      </c>
      <c r="C298" s="4" t="s">
        <v>293</v>
      </c>
      <c r="D298" s="5" t="s">
        <v>46</v>
      </c>
      <c r="E298" s="6">
        <f>'[1]ведомств26-27'!I623</f>
        <v>13985.71</v>
      </c>
      <c r="F298" s="6">
        <f>'[1]ведомств26-27'!K623</f>
        <v>13985.71</v>
      </c>
    </row>
    <row r="299" spans="2:6" s="7" customFormat="1" ht="38.25" x14ac:dyDescent="0.2">
      <c r="B299" s="3" t="s">
        <v>294</v>
      </c>
      <c r="C299" s="4" t="s">
        <v>295</v>
      </c>
      <c r="D299" s="5" t="s">
        <v>7</v>
      </c>
      <c r="E299" s="6">
        <f>E300</f>
        <v>489.03</v>
      </c>
      <c r="F299" s="6">
        <f>F300</f>
        <v>489.03</v>
      </c>
    </row>
    <row r="300" spans="2:6" ht="25.5" x14ac:dyDescent="0.2">
      <c r="B300" s="3" t="s">
        <v>45</v>
      </c>
      <c r="C300" s="4" t="s">
        <v>295</v>
      </c>
      <c r="D300" s="5" t="s">
        <v>46</v>
      </c>
      <c r="E300" s="6">
        <f>'[1]ведомств26-27'!I625</f>
        <v>489.03</v>
      </c>
      <c r="F300" s="6">
        <f>'[1]ведомств26-27'!K625</f>
        <v>489.03</v>
      </c>
    </row>
    <row r="301" spans="2:6" s="7" customFormat="1" ht="38.25" x14ac:dyDescent="0.2">
      <c r="B301" s="3" t="s">
        <v>296</v>
      </c>
      <c r="C301" s="4" t="s">
        <v>297</v>
      </c>
      <c r="D301" s="5" t="s">
        <v>7</v>
      </c>
      <c r="E301" s="6">
        <f>E302+E303</f>
        <v>9.9699999999999989</v>
      </c>
      <c r="F301" s="6">
        <f>F302+F303</f>
        <v>9.9699999999999989</v>
      </c>
    </row>
    <row r="302" spans="2:6" ht="25.5" x14ac:dyDescent="0.2">
      <c r="B302" s="3" t="s">
        <v>14</v>
      </c>
      <c r="C302" s="4" t="s">
        <v>297</v>
      </c>
      <c r="D302" s="5" t="s">
        <v>15</v>
      </c>
      <c r="E302" s="6">
        <f>'[1]ведомств26-27'!I627</f>
        <v>0.12</v>
      </c>
      <c r="F302" s="6">
        <f>'[1]ведомств26-27'!K627</f>
        <v>0.12</v>
      </c>
    </row>
    <row r="303" spans="2:6" ht="25.5" x14ac:dyDescent="0.2">
      <c r="B303" s="3" t="s">
        <v>45</v>
      </c>
      <c r="C303" s="4" t="s">
        <v>297</v>
      </c>
      <c r="D303" s="5" t="s">
        <v>46</v>
      </c>
      <c r="E303" s="6">
        <f>'[1]ведомств26-27'!I628</f>
        <v>9.85</v>
      </c>
      <c r="F303" s="6">
        <f>'[1]ведомств26-27'!K628</f>
        <v>9.85</v>
      </c>
    </row>
    <row r="304" spans="2:6" s="7" customFormat="1" ht="25.5" x14ac:dyDescent="0.2">
      <c r="B304" s="3" t="s">
        <v>298</v>
      </c>
      <c r="C304" s="4" t="s">
        <v>299</v>
      </c>
      <c r="D304" s="5" t="s">
        <v>7</v>
      </c>
      <c r="E304" s="6">
        <f>E305+E306</f>
        <v>12053</v>
      </c>
      <c r="F304" s="6">
        <f>F305+F306</f>
        <v>11854.91</v>
      </c>
    </row>
    <row r="305" spans="2:6" ht="25.5" x14ac:dyDescent="0.2">
      <c r="B305" s="3" t="s">
        <v>14</v>
      </c>
      <c r="C305" s="4" t="s">
        <v>299</v>
      </c>
      <c r="D305" s="5" t="s">
        <v>15</v>
      </c>
      <c r="E305" s="6">
        <f>'[1]ведомств26-27'!I630</f>
        <v>236.33</v>
      </c>
      <c r="F305" s="6">
        <f>'[1]ведомств26-27'!K630</f>
        <v>232.45</v>
      </c>
    </row>
    <row r="306" spans="2:6" ht="25.5" x14ac:dyDescent="0.2">
      <c r="B306" s="3" t="s">
        <v>45</v>
      </c>
      <c r="C306" s="4" t="s">
        <v>299</v>
      </c>
      <c r="D306" s="5" t="s">
        <v>46</v>
      </c>
      <c r="E306" s="6">
        <f>'[1]ведомств26-27'!I631</f>
        <v>11816.67</v>
      </c>
      <c r="F306" s="6">
        <f>'[1]ведомств26-27'!K631</f>
        <v>11622.46</v>
      </c>
    </row>
    <row r="307" spans="2:6" s="7" customFormat="1" ht="76.5" x14ac:dyDescent="0.2">
      <c r="B307" s="3" t="s">
        <v>300</v>
      </c>
      <c r="C307" s="4" t="s">
        <v>301</v>
      </c>
      <c r="D307" s="5" t="s">
        <v>7</v>
      </c>
      <c r="E307" s="6">
        <f>E308+E309</f>
        <v>55.03</v>
      </c>
      <c r="F307" s="6">
        <f>F308+F309</f>
        <v>55.03</v>
      </c>
    </row>
    <row r="308" spans="2:6" ht="25.5" x14ac:dyDescent="0.2">
      <c r="B308" s="3" t="s">
        <v>14</v>
      </c>
      <c r="C308" s="4" t="s">
        <v>301</v>
      </c>
      <c r="D308" s="5" t="s">
        <v>15</v>
      </c>
      <c r="E308" s="6">
        <f>'[1]ведомств26-27'!I633</f>
        <v>0.81</v>
      </c>
      <c r="F308" s="6">
        <f>'[1]ведомств26-27'!K633</f>
        <v>0.81</v>
      </c>
    </row>
    <row r="309" spans="2:6" ht="25.5" x14ac:dyDescent="0.2">
      <c r="B309" s="3" t="s">
        <v>45</v>
      </c>
      <c r="C309" s="4" t="s">
        <v>301</v>
      </c>
      <c r="D309" s="5" t="s">
        <v>46</v>
      </c>
      <c r="E309" s="6">
        <f>'[1]ведомств26-27'!I634</f>
        <v>54.22</v>
      </c>
      <c r="F309" s="6">
        <f>'[1]ведомств26-27'!K634</f>
        <v>54.22</v>
      </c>
    </row>
    <row r="310" spans="2:6" ht="38.25" x14ac:dyDescent="0.2">
      <c r="B310" s="12" t="s">
        <v>296</v>
      </c>
      <c r="C310" s="13" t="s">
        <v>302</v>
      </c>
      <c r="D310" s="14"/>
      <c r="E310" s="6">
        <f>E311</f>
        <v>2.31</v>
      </c>
      <c r="F310" s="6">
        <f t="shared" ref="F310" si="30">F311</f>
        <v>2.31</v>
      </c>
    </row>
    <row r="311" spans="2:6" ht="25.5" x14ac:dyDescent="0.2">
      <c r="B311" s="12" t="s">
        <v>45</v>
      </c>
      <c r="C311" s="13" t="s">
        <v>302</v>
      </c>
      <c r="D311" s="14" t="s">
        <v>46</v>
      </c>
      <c r="E311" s="6">
        <f>'[1]ведомств26-27'!I636</f>
        <v>2.31</v>
      </c>
      <c r="F311" s="6">
        <f>'[1]ведомств26-27'!K636</f>
        <v>2.31</v>
      </c>
    </row>
    <row r="312" spans="2:6" s="7" customFormat="1" x14ac:dyDescent="0.2">
      <c r="B312" s="12" t="s">
        <v>303</v>
      </c>
      <c r="C312" s="13" t="s">
        <v>304</v>
      </c>
      <c r="D312" s="5" t="s">
        <v>7</v>
      </c>
      <c r="E312" s="6">
        <f t="shared" ref="E312:F313" si="31">E313</f>
        <v>7950.81</v>
      </c>
      <c r="F312" s="6">
        <f t="shared" si="31"/>
        <v>7950.81</v>
      </c>
    </row>
    <row r="313" spans="2:6" s="7" customFormat="1" ht="38.25" x14ac:dyDescent="0.2">
      <c r="B313" s="3" t="s">
        <v>305</v>
      </c>
      <c r="C313" s="13" t="s">
        <v>306</v>
      </c>
      <c r="D313" s="5" t="s">
        <v>7</v>
      </c>
      <c r="E313" s="6">
        <f t="shared" si="31"/>
        <v>7950.81</v>
      </c>
      <c r="F313" s="6">
        <f t="shared" si="31"/>
        <v>7950.81</v>
      </c>
    </row>
    <row r="314" spans="2:6" ht="25.5" x14ac:dyDescent="0.2">
      <c r="B314" s="3" t="s">
        <v>45</v>
      </c>
      <c r="C314" s="13" t="s">
        <v>306</v>
      </c>
      <c r="D314" s="5" t="s">
        <v>46</v>
      </c>
      <c r="E314" s="6">
        <f>'[1]ведомств26-27'!I639</f>
        <v>7950.81</v>
      </c>
      <c r="F314" s="6">
        <f>'[1]ведомств26-27'!K639</f>
        <v>7950.81</v>
      </c>
    </row>
    <row r="315" spans="2:6" s="7" customFormat="1" ht="89.25" x14ac:dyDescent="0.2">
      <c r="B315" s="3" t="s">
        <v>307</v>
      </c>
      <c r="C315" s="4" t="s">
        <v>308</v>
      </c>
      <c r="D315" s="5" t="s">
        <v>7</v>
      </c>
      <c r="E315" s="6">
        <f t="shared" ref="E315:F316" si="32">E316</f>
        <v>14973.670000000002</v>
      </c>
      <c r="F315" s="6">
        <f t="shared" si="32"/>
        <v>14973.670000000002</v>
      </c>
    </row>
    <row r="316" spans="2:6" s="7" customFormat="1" ht="25.5" x14ac:dyDescent="0.2">
      <c r="B316" s="3" t="s">
        <v>225</v>
      </c>
      <c r="C316" s="4" t="s">
        <v>309</v>
      </c>
      <c r="D316" s="5" t="s">
        <v>7</v>
      </c>
      <c r="E316" s="6">
        <f t="shared" si="32"/>
        <v>14973.670000000002</v>
      </c>
      <c r="F316" s="6">
        <f t="shared" si="32"/>
        <v>14973.670000000002</v>
      </c>
    </row>
    <row r="317" spans="2:6" s="7" customFormat="1" ht="38.25" x14ac:dyDescent="0.2">
      <c r="B317" s="3" t="s">
        <v>310</v>
      </c>
      <c r="C317" s="4" t="s">
        <v>311</v>
      </c>
      <c r="D317" s="5" t="s">
        <v>7</v>
      </c>
      <c r="E317" s="6">
        <f>E318+E319+E320</f>
        <v>14973.670000000002</v>
      </c>
      <c r="F317" s="6">
        <f>F318+F319+F320</f>
        <v>14973.670000000002</v>
      </c>
    </row>
    <row r="318" spans="2:6" ht="76.5" x14ac:dyDescent="0.2">
      <c r="B318" s="3" t="s">
        <v>37</v>
      </c>
      <c r="C318" s="4" t="s">
        <v>311</v>
      </c>
      <c r="D318" s="5" t="s">
        <v>38</v>
      </c>
      <c r="E318" s="6">
        <f>'[1]ведомств26-27'!I661</f>
        <v>13248.79</v>
      </c>
      <c r="F318" s="6">
        <f>'[1]ведомств26-27'!K661</f>
        <v>13248.79</v>
      </c>
    </row>
    <row r="319" spans="2:6" ht="25.5" x14ac:dyDescent="0.2">
      <c r="B319" s="3" t="s">
        <v>14</v>
      </c>
      <c r="C319" s="4" t="s">
        <v>311</v>
      </c>
      <c r="D319" s="5" t="s">
        <v>15</v>
      </c>
      <c r="E319" s="6">
        <f>'[1]ведомств26-27'!I662</f>
        <v>1723.35</v>
      </c>
      <c r="F319" s="6">
        <f>'[1]ведомств26-27'!K662</f>
        <v>1723.35</v>
      </c>
    </row>
    <row r="320" spans="2:6" x14ac:dyDescent="0.2">
      <c r="B320" s="3" t="s">
        <v>77</v>
      </c>
      <c r="C320" s="4" t="s">
        <v>311</v>
      </c>
      <c r="D320" s="5" t="s">
        <v>78</v>
      </c>
      <c r="E320" s="6">
        <f>'[1]ведомств26-27'!I663</f>
        <v>1.53</v>
      </c>
      <c r="F320" s="6">
        <f>'[1]ведомств26-27'!K663</f>
        <v>1.53</v>
      </c>
    </row>
    <row r="321" spans="2:6" s="7" customFormat="1" ht="51" x14ac:dyDescent="0.2">
      <c r="B321" s="3" t="s">
        <v>312</v>
      </c>
      <c r="C321" s="4" t="s">
        <v>313</v>
      </c>
      <c r="D321" s="5" t="s">
        <v>7</v>
      </c>
      <c r="E321" s="6">
        <f>E322+E330</f>
        <v>37022.57</v>
      </c>
      <c r="F321" s="6">
        <f>F322+F330</f>
        <v>37022.57</v>
      </c>
    </row>
    <row r="322" spans="2:6" s="7" customFormat="1" ht="51" x14ac:dyDescent="0.2">
      <c r="B322" s="3" t="s">
        <v>314</v>
      </c>
      <c r="C322" s="4" t="s">
        <v>315</v>
      </c>
      <c r="D322" s="5" t="s">
        <v>7</v>
      </c>
      <c r="E322" s="6">
        <f>E323</f>
        <v>23691.19</v>
      </c>
      <c r="F322" s="6">
        <f>F323</f>
        <v>23691.19</v>
      </c>
    </row>
    <row r="323" spans="2:6" s="7" customFormat="1" ht="51" x14ac:dyDescent="0.2">
      <c r="B323" s="3" t="s">
        <v>316</v>
      </c>
      <c r="C323" s="4" t="s">
        <v>317</v>
      </c>
      <c r="D323" s="5" t="s">
        <v>7</v>
      </c>
      <c r="E323" s="6">
        <f>E324+E328</f>
        <v>23691.19</v>
      </c>
      <c r="F323" s="6">
        <f>F324+F328</f>
        <v>23691.19</v>
      </c>
    </row>
    <row r="324" spans="2:6" s="7" customFormat="1" ht="25.5" x14ac:dyDescent="0.2">
      <c r="B324" s="3" t="s">
        <v>75</v>
      </c>
      <c r="C324" s="4" t="s">
        <v>318</v>
      </c>
      <c r="D324" s="5" t="s">
        <v>7</v>
      </c>
      <c r="E324" s="6">
        <f>E325+E326+E327</f>
        <v>21347.279999999999</v>
      </c>
      <c r="F324" s="6">
        <f>F325+F326+F327</f>
        <v>21347.279999999999</v>
      </c>
    </row>
    <row r="325" spans="2:6" ht="76.5" x14ac:dyDescent="0.2">
      <c r="B325" s="3" t="s">
        <v>37</v>
      </c>
      <c r="C325" s="4" t="s">
        <v>318</v>
      </c>
      <c r="D325" s="5" t="s">
        <v>38</v>
      </c>
      <c r="E325" s="6">
        <f>'[1]ведомств26-27'!I311</f>
        <v>20042.09</v>
      </c>
      <c r="F325" s="6">
        <f>'[1]ведомств26-27'!K311</f>
        <v>20042.09</v>
      </c>
    </row>
    <row r="326" spans="2:6" ht="25.5" x14ac:dyDescent="0.2">
      <c r="B326" s="3" t="s">
        <v>14</v>
      </c>
      <c r="C326" s="4" t="s">
        <v>318</v>
      </c>
      <c r="D326" s="5" t="s">
        <v>15</v>
      </c>
      <c r="E326" s="6">
        <f>'[1]ведомств26-27'!I312</f>
        <v>1298.19</v>
      </c>
      <c r="F326" s="6">
        <f>'[1]ведомств26-27'!K312</f>
        <v>1298.19</v>
      </c>
    </row>
    <row r="327" spans="2:6" x14ac:dyDescent="0.2">
      <c r="B327" s="3" t="s">
        <v>77</v>
      </c>
      <c r="C327" s="4" t="s">
        <v>318</v>
      </c>
      <c r="D327" s="5" t="s">
        <v>78</v>
      </c>
      <c r="E327" s="6">
        <f>'[1]ведомств26-27'!I313</f>
        <v>7</v>
      </c>
      <c r="F327" s="6">
        <f>'[1]ведомств26-27'!K313</f>
        <v>7</v>
      </c>
    </row>
    <row r="328" spans="2:6" s="7" customFormat="1" ht="63.75" x14ac:dyDescent="0.2">
      <c r="B328" s="3" t="s">
        <v>229</v>
      </c>
      <c r="C328" s="4" t="s">
        <v>319</v>
      </c>
      <c r="D328" s="5" t="s">
        <v>7</v>
      </c>
      <c r="E328" s="6">
        <f>E329</f>
        <v>2343.91</v>
      </c>
      <c r="F328" s="6">
        <f>F329</f>
        <v>2343.91</v>
      </c>
    </row>
    <row r="329" spans="2:6" ht="25.5" x14ac:dyDescent="0.2">
      <c r="B329" s="3" t="s">
        <v>14</v>
      </c>
      <c r="C329" s="4" t="s">
        <v>319</v>
      </c>
      <c r="D329" s="5" t="s">
        <v>15</v>
      </c>
      <c r="E329" s="6">
        <f>'[1]ведомств26-27'!I315</f>
        <v>2343.91</v>
      </c>
      <c r="F329" s="6">
        <f>'[1]ведомств26-27'!K315</f>
        <v>2343.91</v>
      </c>
    </row>
    <row r="330" spans="2:6" s="7" customFormat="1" ht="76.5" x14ac:dyDescent="0.2">
      <c r="B330" s="3" t="s">
        <v>320</v>
      </c>
      <c r="C330" s="4" t="s">
        <v>321</v>
      </c>
      <c r="D330" s="5" t="s">
        <v>7</v>
      </c>
      <c r="E330" s="6">
        <f>E331</f>
        <v>13331.380000000001</v>
      </c>
      <c r="F330" s="6">
        <f>F331</f>
        <v>13331.380000000001</v>
      </c>
    </row>
    <row r="331" spans="2:6" s="7" customFormat="1" ht="25.5" x14ac:dyDescent="0.2">
      <c r="B331" s="3" t="s">
        <v>225</v>
      </c>
      <c r="C331" s="4" t="s">
        <v>322</v>
      </c>
      <c r="D331" s="5" t="s">
        <v>7</v>
      </c>
      <c r="E331" s="6">
        <f>E332+E336+E338+E340</f>
        <v>13331.380000000001</v>
      </c>
      <c r="F331" s="6">
        <f>F332+F336+F338+F340</f>
        <v>13331.380000000001</v>
      </c>
    </row>
    <row r="332" spans="2:6" s="7" customFormat="1" ht="25.5" x14ac:dyDescent="0.2">
      <c r="B332" s="3" t="s">
        <v>138</v>
      </c>
      <c r="C332" s="4" t="s">
        <v>323</v>
      </c>
      <c r="D332" s="5" t="s">
        <v>7</v>
      </c>
      <c r="E332" s="6">
        <f>E333+E334+E335</f>
        <v>1150.0899999999999</v>
      </c>
      <c r="F332" s="6">
        <f>F333+F334+F335</f>
        <v>1150.0899999999999</v>
      </c>
    </row>
    <row r="333" spans="2:6" ht="76.5" x14ac:dyDescent="0.2">
      <c r="B333" s="3" t="s">
        <v>37</v>
      </c>
      <c r="C333" s="4" t="s">
        <v>323</v>
      </c>
      <c r="D333" s="5" t="s">
        <v>38</v>
      </c>
      <c r="E333" s="6">
        <f>'[1]ведомств26-27'!I297</f>
        <v>502.32</v>
      </c>
      <c r="F333" s="6">
        <f>'[1]ведомств26-27'!K297</f>
        <v>502.32</v>
      </c>
    </row>
    <row r="334" spans="2:6" ht="25.5" x14ac:dyDescent="0.2">
      <c r="B334" s="3" t="s">
        <v>14</v>
      </c>
      <c r="C334" s="4" t="s">
        <v>323</v>
      </c>
      <c r="D334" s="5" t="s">
        <v>15</v>
      </c>
      <c r="E334" s="6">
        <f>'[1]ведомств26-27'!I298</f>
        <v>642.96</v>
      </c>
      <c r="F334" s="6">
        <f>'[1]ведомств26-27'!K298</f>
        <v>642.96</v>
      </c>
    </row>
    <row r="335" spans="2:6" x14ac:dyDescent="0.2">
      <c r="B335" s="3" t="s">
        <v>77</v>
      </c>
      <c r="C335" s="4" t="s">
        <v>323</v>
      </c>
      <c r="D335" s="5" t="s">
        <v>78</v>
      </c>
      <c r="E335" s="6">
        <f>'[1]ведомств26-27'!I299</f>
        <v>4.8099999999999996</v>
      </c>
      <c r="F335" s="6">
        <f>'[1]ведомств26-27'!K299</f>
        <v>4.8099999999999996</v>
      </c>
    </row>
    <row r="336" spans="2:6" s="7" customFormat="1" ht="25.5" x14ac:dyDescent="0.2">
      <c r="B336" s="3" t="s">
        <v>140</v>
      </c>
      <c r="C336" s="4" t="s">
        <v>324</v>
      </c>
      <c r="D336" s="5" t="s">
        <v>7</v>
      </c>
      <c r="E336" s="6">
        <f>E337</f>
        <v>11832.48</v>
      </c>
      <c r="F336" s="6">
        <f>F337</f>
        <v>11832.48</v>
      </c>
    </row>
    <row r="337" spans="2:6" ht="76.5" x14ac:dyDescent="0.2">
      <c r="B337" s="3" t="s">
        <v>37</v>
      </c>
      <c r="C337" s="4" t="s">
        <v>324</v>
      </c>
      <c r="D337" s="5" t="s">
        <v>38</v>
      </c>
      <c r="E337" s="6">
        <f>'[1]ведомств26-27'!I301</f>
        <v>11832.48</v>
      </c>
      <c r="F337" s="6">
        <f>'[1]ведомств26-27'!K301</f>
        <v>11832.48</v>
      </c>
    </row>
    <row r="338" spans="2:6" s="7" customFormat="1" ht="63.75" x14ac:dyDescent="0.2">
      <c r="B338" s="3" t="s">
        <v>229</v>
      </c>
      <c r="C338" s="4" t="s">
        <v>325</v>
      </c>
      <c r="D338" s="5" t="s">
        <v>7</v>
      </c>
      <c r="E338" s="6">
        <f>E339</f>
        <v>291.61</v>
      </c>
      <c r="F338" s="6">
        <f>F339</f>
        <v>291.61</v>
      </c>
    </row>
    <row r="339" spans="2:6" ht="25.5" x14ac:dyDescent="0.2">
      <c r="B339" s="3" t="s">
        <v>14</v>
      </c>
      <c r="C339" s="4" t="s">
        <v>325</v>
      </c>
      <c r="D339" s="5" t="s">
        <v>15</v>
      </c>
      <c r="E339" s="6">
        <f>'[1]ведомств26-27'!I303</f>
        <v>291.61</v>
      </c>
      <c r="F339" s="6">
        <f>'[1]ведомств26-27'!K303</f>
        <v>291.61</v>
      </c>
    </row>
    <row r="340" spans="2:6" s="7" customFormat="1" ht="25.5" x14ac:dyDescent="0.2">
      <c r="B340" s="3" t="s">
        <v>146</v>
      </c>
      <c r="C340" s="4" t="s">
        <v>326</v>
      </c>
      <c r="D340" s="5" t="s">
        <v>7</v>
      </c>
      <c r="E340" s="6">
        <f>E341</f>
        <v>57.2</v>
      </c>
      <c r="F340" s="6">
        <f>F341</f>
        <v>57.2</v>
      </c>
    </row>
    <row r="341" spans="2:6" ht="25.5" x14ac:dyDescent="0.2">
      <c r="B341" s="3" t="s">
        <v>14</v>
      </c>
      <c r="C341" s="4" t="s">
        <v>326</v>
      </c>
      <c r="D341" s="5" t="s">
        <v>15</v>
      </c>
      <c r="E341" s="6">
        <f>'[1]ведомств26-27'!I305</f>
        <v>57.2</v>
      </c>
      <c r="F341" s="6">
        <f>'[1]ведомств26-27'!K305</f>
        <v>57.2</v>
      </c>
    </row>
    <row r="342" spans="2:6" s="7" customFormat="1" ht="63.75" x14ac:dyDescent="0.2">
      <c r="B342" s="3" t="s">
        <v>327</v>
      </c>
      <c r="C342" s="4" t="s">
        <v>328</v>
      </c>
      <c r="D342" s="5" t="s">
        <v>7</v>
      </c>
      <c r="E342" s="6">
        <f>E343+E357+E367+E371+E395+E413</f>
        <v>105116.22</v>
      </c>
      <c r="F342" s="6">
        <f>F343+F357+F367+F371+F395+F413</f>
        <v>102613.10299999999</v>
      </c>
    </row>
    <row r="343" spans="2:6" s="7" customFormat="1" ht="38.25" x14ac:dyDescent="0.2">
      <c r="B343" s="3" t="s">
        <v>329</v>
      </c>
      <c r="C343" s="4" t="s">
        <v>330</v>
      </c>
      <c r="D343" s="5" t="s">
        <v>7</v>
      </c>
      <c r="E343" s="6">
        <f>E344+E354</f>
        <v>25921.57</v>
      </c>
      <c r="F343" s="6">
        <f>F344+F354</f>
        <v>24910.01</v>
      </c>
    </row>
    <row r="344" spans="2:6" s="7" customFormat="1" ht="51" x14ac:dyDescent="0.2">
      <c r="B344" s="3" t="s">
        <v>331</v>
      </c>
      <c r="C344" s="4" t="s">
        <v>332</v>
      </c>
      <c r="D344" s="5" t="s">
        <v>7</v>
      </c>
      <c r="E344" s="6">
        <f>E345+E350+E352</f>
        <v>25119.77</v>
      </c>
      <c r="F344" s="6">
        <f>F345+F350+F352</f>
        <v>24608.21</v>
      </c>
    </row>
    <row r="345" spans="2:6" s="7" customFormat="1" ht="25.5" x14ac:dyDescent="0.2">
      <c r="B345" s="3" t="s">
        <v>75</v>
      </c>
      <c r="C345" s="4" t="s">
        <v>333</v>
      </c>
      <c r="D345" s="5" t="s">
        <v>7</v>
      </c>
      <c r="E345" s="6">
        <f>E346+E347+E348+E349</f>
        <v>25020.32</v>
      </c>
      <c r="F345" s="6">
        <f>F346+F347+F348+F349</f>
        <v>24511.309999999998</v>
      </c>
    </row>
    <row r="346" spans="2:6" ht="76.5" x14ac:dyDescent="0.2">
      <c r="B346" s="3" t="s">
        <v>37</v>
      </c>
      <c r="C346" s="4" t="s">
        <v>333</v>
      </c>
      <c r="D346" s="5" t="s">
        <v>38</v>
      </c>
      <c r="E346" s="6">
        <f>'[1]ведомств26-27'!I521</f>
        <v>23065.61</v>
      </c>
      <c r="F346" s="6">
        <f>'[1]ведомств26-27'!K521</f>
        <v>23055.200000000001</v>
      </c>
    </row>
    <row r="347" spans="2:6" ht="25.5" x14ac:dyDescent="0.2">
      <c r="B347" s="3" t="s">
        <v>14</v>
      </c>
      <c r="C347" s="4" t="s">
        <v>333</v>
      </c>
      <c r="D347" s="5" t="s">
        <v>15</v>
      </c>
      <c r="E347" s="6">
        <f>'[1]ведомств26-27'!I522</f>
        <v>1862.05</v>
      </c>
      <c r="F347" s="6">
        <f>'[1]ведомств26-27'!K522</f>
        <v>1362.05</v>
      </c>
    </row>
    <row r="348" spans="2:6" ht="25.5" x14ac:dyDescent="0.2">
      <c r="B348" s="3" t="s">
        <v>45</v>
      </c>
      <c r="C348" s="4" t="s">
        <v>333</v>
      </c>
      <c r="D348" s="5" t="s">
        <v>46</v>
      </c>
      <c r="E348" s="6">
        <f>'[1]ведомств26-27'!I523</f>
        <v>34.950000000000003</v>
      </c>
      <c r="F348" s="6">
        <f>'[1]ведомств26-27'!K523</f>
        <v>36.35</v>
      </c>
    </row>
    <row r="349" spans="2:6" x14ac:dyDescent="0.2">
      <c r="B349" s="3" t="s">
        <v>77</v>
      </c>
      <c r="C349" s="4" t="s">
        <v>333</v>
      </c>
      <c r="D349" s="5" t="s">
        <v>78</v>
      </c>
      <c r="E349" s="6">
        <f>'[1]ведомств26-27'!I524</f>
        <v>57.71</v>
      </c>
      <c r="F349" s="6">
        <f>'[1]ведомств26-27'!K524</f>
        <v>57.71</v>
      </c>
    </row>
    <row r="350" spans="2:6" s="7" customFormat="1" ht="38.25" x14ac:dyDescent="0.2">
      <c r="B350" s="3" t="s">
        <v>334</v>
      </c>
      <c r="C350" s="4" t="s">
        <v>335</v>
      </c>
      <c r="D350" s="5" t="s">
        <v>7</v>
      </c>
      <c r="E350" s="6">
        <f>E351</f>
        <v>20</v>
      </c>
      <c r="F350" s="6">
        <f>F351</f>
        <v>20</v>
      </c>
    </row>
    <row r="351" spans="2:6" ht="25.5" x14ac:dyDescent="0.2">
      <c r="B351" s="3" t="s">
        <v>14</v>
      </c>
      <c r="C351" s="4" t="s">
        <v>335</v>
      </c>
      <c r="D351" s="5" t="s">
        <v>15</v>
      </c>
      <c r="E351" s="6">
        <f>'[1]ведомств26-27'!I526</f>
        <v>20</v>
      </c>
      <c r="F351" s="6">
        <f>'[1]ведомств26-27'!K526</f>
        <v>20</v>
      </c>
    </row>
    <row r="352" spans="2:6" s="7" customFormat="1" ht="25.5" x14ac:dyDescent="0.2">
      <c r="B352" s="3" t="s">
        <v>336</v>
      </c>
      <c r="C352" s="4" t="s">
        <v>337</v>
      </c>
      <c r="D352" s="5" t="s">
        <v>7</v>
      </c>
      <c r="E352" s="6">
        <f>E353</f>
        <v>79.45</v>
      </c>
      <c r="F352" s="6">
        <f>F353</f>
        <v>76.900000000000006</v>
      </c>
    </row>
    <row r="353" spans="2:6" ht="25.5" x14ac:dyDescent="0.2">
      <c r="B353" s="3" t="s">
        <v>14</v>
      </c>
      <c r="C353" s="4" t="s">
        <v>337</v>
      </c>
      <c r="D353" s="5" t="s">
        <v>15</v>
      </c>
      <c r="E353" s="6">
        <f>'[1]ведомств26-27'!I528</f>
        <v>79.45</v>
      </c>
      <c r="F353" s="6">
        <f>'[1]ведомств26-27'!K528</f>
        <v>76.900000000000006</v>
      </c>
    </row>
    <row r="354" spans="2:6" s="7" customFormat="1" ht="25.5" x14ac:dyDescent="0.2">
      <c r="B354" s="3" t="s">
        <v>338</v>
      </c>
      <c r="C354" s="4" t="s">
        <v>339</v>
      </c>
      <c r="D354" s="5" t="s">
        <v>7</v>
      </c>
      <c r="E354" s="6">
        <f t="shared" ref="E354:F355" si="33">E355</f>
        <v>801.8</v>
      </c>
      <c r="F354" s="6">
        <f t="shared" si="33"/>
        <v>301.8</v>
      </c>
    </row>
    <row r="355" spans="2:6" s="7" customFormat="1" ht="25.5" x14ac:dyDescent="0.2">
      <c r="B355" s="3" t="s">
        <v>340</v>
      </c>
      <c r="C355" s="4" t="s">
        <v>341</v>
      </c>
      <c r="D355" s="5" t="s">
        <v>7</v>
      </c>
      <c r="E355" s="6">
        <f t="shared" si="33"/>
        <v>801.8</v>
      </c>
      <c r="F355" s="6">
        <f t="shared" si="33"/>
        <v>301.8</v>
      </c>
    </row>
    <row r="356" spans="2:6" ht="25.5" x14ac:dyDescent="0.2">
      <c r="B356" s="3" t="s">
        <v>14</v>
      </c>
      <c r="C356" s="4" t="s">
        <v>341</v>
      </c>
      <c r="D356" s="5" t="s">
        <v>15</v>
      </c>
      <c r="E356" s="6">
        <f>'[1]ведомств26-27'!I531</f>
        <v>801.8</v>
      </c>
      <c r="F356" s="6">
        <f>'[1]ведомств26-27'!K531</f>
        <v>301.8</v>
      </c>
    </row>
    <row r="357" spans="2:6" s="7" customFormat="1" ht="38.25" x14ac:dyDescent="0.2">
      <c r="B357" s="3" t="s">
        <v>342</v>
      </c>
      <c r="C357" s="4" t="s">
        <v>343</v>
      </c>
      <c r="D357" s="5" t="s">
        <v>7</v>
      </c>
      <c r="E357" s="6">
        <f>E358</f>
        <v>2282.29</v>
      </c>
      <c r="F357" s="6">
        <f>F358</f>
        <v>2251.44</v>
      </c>
    </row>
    <row r="358" spans="2:6" s="7" customFormat="1" ht="38.25" x14ac:dyDescent="0.2">
      <c r="B358" s="3" t="s">
        <v>344</v>
      </c>
      <c r="C358" s="4" t="s">
        <v>345</v>
      </c>
      <c r="D358" s="5" t="s">
        <v>7</v>
      </c>
      <c r="E358" s="6">
        <f>E359+E363+E365</f>
        <v>2282.29</v>
      </c>
      <c r="F358" s="6">
        <f>F359+F363+F365</f>
        <v>2251.44</v>
      </c>
    </row>
    <row r="359" spans="2:6" s="7" customFormat="1" ht="25.5" x14ac:dyDescent="0.2">
      <c r="B359" s="3" t="s">
        <v>75</v>
      </c>
      <c r="C359" s="4" t="s">
        <v>346</v>
      </c>
      <c r="D359" s="5" t="s">
        <v>7</v>
      </c>
      <c r="E359" s="6">
        <f>E360+E361+E362</f>
        <v>2265.23</v>
      </c>
      <c r="F359" s="6">
        <f>F360+F361+F362</f>
        <v>2234.81</v>
      </c>
    </row>
    <row r="360" spans="2:6" ht="76.5" x14ac:dyDescent="0.2">
      <c r="B360" s="3" t="s">
        <v>37</v>
      </c>
      <c r="C360" s="4" t="s">
        <v>346</v>
      </c>
      <c r="D360" s="5" t="s">
        <v>38</v>
      </c>
      <c r="E360" s="6">
        <f>'[1]ведомств26-27'!I535</f>
        <v>1830.95</v>
      </c>
      <c r="F360" s="6">
        <f>'[1]ведомств26-27'!K535</f>
        <v>1830.53</v>
      </c>
    </row>
    <row r="361" spans="2:6" ht="25.5" x14ac:dyDescent="0.2">
      <c r="B361" s="3" t="s">
        <v>14</v>
      </c>
      <c r="C361" s="4" t="s">
        <v>346</v>
      </c>
      <c r="D361" s="5" t="s">
        <v>15</v>
      </c>
      <c r="E361" s="6">
        <f>'[1]ведомств26-27'!I536</f>
        <v>419.37</v>
      </c>
      <c r="F361" s="6">
        <f>'[1]ведомств26-27'!K536</f>
        <v>389.37</v>
      </c>
    </row>
    <row r="362" spans="2:6" x14ac:dyDescent="0.2">
      <c r="B362" s="3" t="s">
        <v>77</v>
      </c>
      <c r="C362" s="4" t="s">
        <v>346</v>
      </c>
      <c r="D362" s="5" t="s">
        <v>78</v>
      </c>
      <c r="E362" s="6">
        <f>'[1]ведомств26-27'!I537</f>
        <v>14.91</v>
      </c>
      <c r="F362" s="6">
        <f>'[1]ведомств26-27'!K537</f>
        <v>14.91</v>
      </c>
    </row>
    <row r="363" spans="2:6" s="7" customFormat="1" ht="38.25" x14ac:dyDescent="0.2">
      <c r="B363" s="3" t="s">
        <v>334</v>
      </c>
      <c r="C363" s="4" t="s">
        <v>347</v>
      </c>
      <c r="D363" s="5" t="s">
        <v>7</v>
      </c>
      <c r="E363" s="6">
        <f>E364</f>
        <v>10</v>
      </c>
      <c r="F363" s="6">
        <f>F364</f>
        <v>10</v>
      </c>
    </row>
    <row r="364" spans="2:6" ht="25.5" x14ac:dyDescent="0.2">
      <c r="B364" s="3" t="s">
        <v>14</v>
      </c>
      <c r="C364" s="4" t="s">
        <v>347</v>
      </c>
      <c r="D364" s="5" t="s">
        <v>15</v>
      </c>
      <c r="E364" s="6">
        <f>'[1]ведомств26-27'!I539</f>
        <v>10</v>
      </c>
      <c r="F364" s="6">
        <f>'[1]ведомств26-27'!K539</f>
        <v>10</v>
      </c>
    </row>
    <row r="365" spans="2:6" s="7" customFormat="1" ht="25.5" x14ac:dyDescent="0.2">
      <c r="B365" s="3" t="s">
        <v>336</v>
      </c>
      <c r="C365" s="4" t="s">
        <v>348</v>
      </c>
      <c r="D365" s="5" t="s">
        <v>7</v>
      </c>
      <c r="E365" s="6">
        <f>E366</f>
        <v>7.06</v>
      </c>
      <c r="F365" s="6">
        <f>F366</f>
        <v>6.63</v>
      </c>
    </row>
    <row r="366" spans="2:6" ht="25.5" x14ac:dyDescent="0.2">
      <c r="B366" s="3" t="s">
        <v>14</v>
      </c>
      <c r="C366" s="4" t="s">
        <v>348</v>
      </c>
      <c r="D366" s="5" t="s">
        <v>15</v>
      </c>
      <c r="E366" s="6">
        <f>'[1]ведомств26-27'!I541</f>
        <v>7.06</v>
      </c>
      <c r="F366" s="6">
        <f>'[1]ведомств26-27'!K541</f>
        <v>6.63</v>
      </c>
    </row>
    <row r="367" spans="2:6" s="7" customFormat="1" ht="38.25" x14ac:dyDescent="0.2">
      <c r="B367" s="3" t="s">
        <v>349</v>
      </c>
      <c r="C367" s="4" t="s">
        <v>350</v>
      </c>
      <c r="D367" s="5" t="s">
        <v>7</v>
      </c>
      <c r="E367" s="6">
        <f t="shared" ref="E367:F369" si="34">E368</f>
        <v>70</v>
      </c>
      <c r="F367" s="6">
        <f t="shared" si="34"/>
        <v>67.8</v>
      </c>
    </row>
    <row r="368" spans="2:6" s="7" customFormat="1" ht="25.5" x14ac:dyDescent="0.2">
      <c r="B368" s="3" t="s">
        <v>351</v>
      </c>
      <c r="C368" s="4" t="s">
        <v>352</v>
      </c>
      <c r="D368" s="5" t="s">
        <v>7</v>
      </c>
      <c r="E368" s="6">
        <f t="shared" si="34"/>
        <v>70</v>
      </c>
      <c r="F368" s="6">
        <f t="shared" si="34"/>
        <v>67.8</v>
      </c>
    </row>
    <row r="369" spans="2:6" s="7" customFormat="1" ht="25.5" x14ac:dyDescent="0.2">
      <c r="B369" s="3" t="s">
        <v>353</v>
      </c>
      <c r="C369" s="4" t="s">
        <v>354</v>
      </c>
      <c r="D369" s="5" t="s">
        <v>7</v>
      </c>
      <c r="E369" s="6">
        <f t="shared" si="34"/>
        <v>70</v>
      </c>
      <c r="F369" s="6">
        <f t="shared" si="34"/>
        <v>67.8</v>
      </c>
    </row>
    <row r="370" spans="2:6" ht="25.5" x14ac:dyDescent="0.2">
      <c r="B370" s="3" t="s">
        <v>14</v>
      </c>
      <c r="C370" s="4" t="s">
        <v>354</v>
      </c>
      <c r="D370" s="5" t="s">
        <v>15</v>
      </c>
      <c r="E370" s="6">
        <f>'[1]ведомств26-27'!I490</f>
        <v>70</v>
      </c>
      <c r="F370" s="6">
        <f>'[1]ведомств26-27'!K490</f>
        <v>67.8</v>
      </c>
    </row>
    <row r="371" spans="2:6" s="7" customFormat="1" ht="25.5" x14ac:dyDescent="0.2">
      <c r="B371" s="3" t="s">
        <v>355</v>
      </c>
      <c r="C371" s="4" t="s">
        <v>356</v>
      </c>
      <c r="D371" s="5" t="s">
        <v>7</v>
      </c>
      <c r="E371" s="6">
        <f>E372+E387+E390+E384</f>
        <v>58980.850000000006</v>
      </c>
      <c r="F371" s="6">
        <f>F372+F387+F390+F384</f>
        <v>57922.352999999996</v>
      </c>
    </row>
    <row r="372" spans="2:6" s="7" customFormat="1" ht="38.25" x14ac:dyDescent="0.2">
      <c r="B372" s="3" t="s">
        <v>357</v>
      </c>
      <c r="C372" s="4" t="s">
        <v>358</v>
      </c>
      <c r="D372" s="5" t="s">
        <v>7</v>
      </c>
      <c r="E372" s="6">
        <f>E373+E378+E380</f>
        <v>56325.740000000005</v>
      </c>
      <c r="F372" s="6">
        <f>F373+F378+F380</f>
        <v>55817.242999999995</v>
      </c>
    </row>
    <row r="373" spans="2:6" s="7" customFormat="1" ht="25.5" x14ac:dyDescent="0.2">
      <c r="B373" s="3" t="s">
        <v>75</v>
      </c>
      <c r="C373" s="4" t="s">
        <v>359</v>
      </c>
      <c r="D373" s="5" t="s">
        <v>7</v>
      </c>
      <c r="E373" s="6">
        <f>E374+E375+E376+E377</f>
        <v>54975.840000000004</v>
      </c>
      <c r="F373" s="6">
        <f>F374+F375+F376+F377</f>
        <v>54417.822999999997</v>
      </c>
    </row>
    <row r="374" spans="2:6" ht="76.5" x14ac:dyDescent="0.2">
      <c r="B374" s="3" t="s">
        <v>37</v>
      </c>
      <c r="C374" s="4" t="s">
        <v>359</v>
      </c>
      <c r="D374" s="5" t="s">
        <v>38</v>
      </c>
      <c r="E374" s="6">
        <f>'[1]ведомств26-27'!I545</f>
        <v>9948</v>
      </c>
      <c r="F374" s="6">
        <f>'[1]ведомств26-27'!K545</f>
        <v>9934.65</v>
      </c>
    </row>
    <row r="375" spans="2:6" ht="25.5" x14ac:dyDescent="0.2">
      <c r="B375" s="3" t="s">
        <v>14</v>
      </c>
      <c r="C375" s="4" t="s">
        <v>359</v>
      </c>
      <c r="D375" s="5" t="s">
        <v>15</v>
      </c>
      <c r="E375" s="6">
        <f>'[1]ведомств26-27'!I546</f>
        <v>1201.51</v>
      </c>
      <c r="F375" s="6">
        <f>'[1]ведомств26-27'!K546</f>
        <v>751.51300000000003</v>
      </c>
    </row>
    <row r="376" spans="2:6" ht="38.25" x14ac:dyDescent="0.2">
      <c r="B376" s="3" t="s">
        <v>122</v>
      </c>
      <c r="C376" s="4" t="s">
        <v>359</v>
      </c>
      <c r="D376" s="5" t="s">
        <v>123</v>
      </c>
      <c r="E376" s="6">
        <f>'[1]ведомств26-27'!I547</f>
        <v>43668.12</v>
      </c>
      <c r="F376" s="6">
        <f>'[1]ведомств26-27'!K547</f>
        <v>43573.45</v>
      </c>
    </row>
    <row r="377" spans="2:6" x14ac:dyDescent="0.2">
      <c r="B377" s="3" t="s">
        <v>77</v>
      </c>
      <c r="C377" s="4" t="s">
        <v>359</v>
      </c>
      <c r="D377" s="5" t="s">
        <v>78</v>
      </c>
      <c r="E377" s="6">
        <f>'[1]ведомств26-27'!I548</f>
        <v>158.21</v>
      </c>
      <c r="F377" s="6">
        <f>'[1]ведомств26-27'!K548</f>
        <v>158.21</v>
      </c>
    </row>
    <row r="378" spans="2:6" s="7" customFormat="1" ht="25.5" x14ac:dyDescent="0.2">
      <c r="B378" s="3" t="s">
        <v>336</v>
      </c>
      <c r="C378" s="4" t="s">
        <v>360</v>
      </c>
      <c r="D378" s="5" t="s">
        <v>7</v>
      </c>
      <c r="E378" s="6">
        <f>E379</f>
        <v>68.25</v>
      </c>
      <c r="F378" s="6">
        <f>F379</f>
        <v>66.489999999999995</v>
      </c>
    </row>
    <row r="379" spans="2:6" ht="25.5" x14ac:dyDescent="0.2">
      <c r="B379" s="3" t="s">
        <v>14</v>
      </c>
      <c r="C379" s="4" t="s">
        <v>360</v>
      </c>
      <c r="D379" s="5" t="s">
        <v>15</v>
      </c>
      <c r="E379" s="6">
        <f>'[1]ведомств26-27'!I550</f>
        <v>68.25</v>
      </c>
      <c r="F379" s="6">
        <f>'[1]ведомств26-27'!K550</f>
        <v>66.489999999999995</v>
      </c>
    </row>
    <row r="380" spans="2:6" s="7" customFormat="1" ht="51" x14ac:dyDescent="0.2">
      <c r="B380" s="3" t="s">
        <v>178</v>
      </c>
      <c r="C380" s="4" t="s">
        <v>361</v>
      </c>
      <c r="D380" s="5" t="s">
        <v>7</v>
      </c>
      <c r="E380" s="6">
        <f>E381+E382+E383</f>
        <v>1281.6499999999999</v>
      </c>
      <c r="F380" s="6">
        <f>F381+F382+F383</f>
        <v>1332.9299999999998</v>
      </c>
    </row>
    <row r="381" spans="2:6" ht="76.5" x14ac:dyDescent="0.2">
      <c r="B381" s="3" t="s">
        <v>37</v>
      </c>
      <c r="C381" s="4" t="s">
        <v>361</v>
      </c>
      <c r="D381" s="5" t="s">
        <v>38</v>
      </c>
      <c r="E381" s="6">
        <f>'[1]ведомств26-27'!I552</f>
        <v>233.03</v>
      </c>
      <c r="F381" s="6">
        <f>'[1]ведомств26-27'!K552</f>
        <v>242.35</v>
      </c>
    </row>
    <row r="382" spans="2:6" ht="25.5" x14ac:dyDescent="0.2">
      <c r="B382" s="3" t="s">
        <v>45</v>
      </c>
      <c r="C382" s="4" t="s">
        <v>361</v>
      </c>
      <c r="D382" s="5" t="s">
        <v>46</v>
      </c>
      <c r="E382" s="6">
        <f>'[1]ведомств26-27'!I553</f>
        <v>23.3</v>
      </c>
      <c r="F382" s="6">
        <f>'[1]ведомств26-27'!K553</f>
        <v>24.24</v>
      </c>
    </row>
    <row r="383" spans="2:6" ht="38.25" x14ac:dyDescent="0.2">
      <c r="B383" s="3" t="s">
        <v>122</v>
      </c>
      <c r="C383" s="4" t="s">
        <v>361</v>
      </c>
      <c r="D383" s="5" t="s">
        <v>123</v>
      </c>
      <c r="E383" s="6">
        <f>'[1]ведомств26-27'!I554</f>
        <v>1025.32</v>
      </c>
      <c r="F383" s="6">
        <f>'[1]ведомств26-27'!K554</f>
        <v>1066.3399999999999</v>
      </c>
    </row>
    <row r="384" spans="2:6" ht="38.25" x14ac:dyDescent="0.2">
      <c r="B384" s="18" t="s">
        <v>190</v>
      </c>
      <c r="C384" s="13" t="s">
        <v>362</v>
      </c>
      <c r="D384" s="14"/>
      <c r="E384" s="21">
        <f t="shared" ref="E384:F385" si="35">E385</f>
        <v>1981.67</v>
      </c>
      <c r="F384" s="21">
        <f t="shared" si="35"/>
        <v>1481.67</v>
      </c>
    </row>
    <row r="385" spans="2:6" ht="25.5" x14ac:dyDescent="0.2">
      <c r="B385" s="12" t="s">
        <v>363</v>
      </c>
      <c r="C385" s="13" t="s">
        <v>364</v>
      </c>
      <c r="D385" s="14"/>
      <c r="E385" s="22">
        <f t="shared" si="35"/>
        <v>1981.67</v>
      </c>
      <c r="F385" s="22">
        <f t="shared" si="35"/>
        <v>1481.67</v>
      </c>
    </row>
    <row r="386" spans="2:6" ht="38.25" x14ac:dyDescent="0.2">
      <c r="B386" s="15" t="s">
        <v>122</v>
      </c>
      <c r="C386" s="13" t="s">
        <v>364</v>
      </c>
      <c r="D386" s="14">
        <v>600</v>
      </c>
      <c r="E386" s="22">
        <f>'[1]ведомств26-27'!I557</f>
        <v>1981.67</v>
      </c>
      <c r="F386" s="22">
        <f>'[1]ведомств26-27'!K557</f>
        <v>1481.67</v>
      </c>
    </row>
    <row r="387" spans="2:6" s="7" customFormat="1" ht="25.5" x14ac:dyDescent="0.2">
      <c r="B387" s="3" t="s">
        <v>365</v>
      </c>
      <c r="C387" s="4" t="s">
        <v>366</v>
      </c>
      <c r="D387" s="5" t="s">
        <v>7</v>
      </c>
      <c r="E387" s="6">
        <f t="shared" ref="E387:F388" si="36">E388</f>
        <v>344</v>
      </c>
      <c r="F387" s="6">
        <f t="shared" si="36"/>
        <v>344</v>
      </c>
    </row>
    <row r="388" spans="2:6" s="7" customFormat="1" x14ac:dyDescent="0.2">
      <c r="B388" s="3" t="s">
        <v>367</v>
      </c>
      <c r="C388" s="4" t="s">
        <v>368</v>
      </c>
      <c r="D388" s="5" t="s">
        <v>7</v>
      </c>
      <c r="E388" s="6">
        <f t="shared" si="36"/>
        <v>344</v>
      </c>
      <c r="F388" s="6">
        <f t="shared" si="36"/>
        <v>344</v>
      </c>
    </row>
    <row r="389" spans="2:6" ht="38.25" x14ac:dyDescent="0.2">
      <c r="B389" s="3" t="s">
        <v>122</v>
      </c>
      <c r="C389" s="4" t="s">
        <v>368</v>
      </c>
      <c r="D389" s="5" t="s">
        <v>123</v>
      </c>
      <c r="E389" s="6">
        <f>'[1]ведомств26-27'!I560</f>
        <v>344</v>
      </c>
      <c r="F389" s="6">
        <f>'[1]ведомств26-27'!K560</f>
        <v>344</v>
      </c>
    </row>
    <row r="390" spans="2:6" s="7" customFormat="1" ht="25.5" x14ac:dyDescent="0.2">
      <c r="B390" s="3" t="s">
        <v>369</v>
      </c>
      <c r="C390" s="4" t="s">
        <v>370</v>
      </c>
      <c r="D390" s="5" t="s">
        <v>7</v>
      </c>
      <c r="E390" s="6">
        <f>E391+E393</f>
        <v>329.44</v>
      </c>
      <c r="F390" s="6">
        <f>F391+F393</f>
        <v>279.44</v>
      </c>
    </row>
    <row r="391" spans="2:6" s="7" customFormat="1" ht="25.5" x14ac:dyDescent="0.2">
      <c r="B391" s="3" t="s">
        <v>371</v>
      </c>
      <c r="C391" s="4" t="s">
        <v>372</v>
      </c>
      <c r="D391" s="5" t="s">
        <v>7</v>
      </c>
      <c r="E391" s="6">
        <f>E392</f>
        <v>57.2</v>
      </c>
      <c r="F391" s="6">
        <f>F392</f>
        <v>57.2</v>
      </c>
    </row>
    <row r="392" spans="2:6" ht="38.25" x14ac:dyDescent="0.2">
      <c r="B392" s="3" t="s">
        <v>122</v>
      </c>
      <c r="C392" s="4" t="s">
        <v>372</v>
      </c>
      <c r="D392" s="5" t="s">
        <v>123</v>
      </c>
      <c r="E392" s="6">
        <f>'[1]ведомств26-27'!I563</f>
        <v>57.2</v>
      </c>
      <c r="F392" s="6">
        <f>'[1]ведомств26-27'!K563</f>
        <v>57.2</v>
      </c>
    </row>
    <row r="393" spans="2:6" s="7" customFormat="1" ht="38.25" x14ac:dyDescent="0.2">
      <c r="B393" s="3" t="s">
        <v>373</v>
      </c>
      <c r="C393" s="4" t="s">
        <v>374</v>
      </c>
      <c r="D393" s="5" t="s">
        <v>7</v>
      </c>
      <c r="E393" s="6">
        <f>E394</f>
        <v>272.24</v>
      </c>
      <c r="F393" s="6">
        <f>F394</f>
        <v>222.24</v>
      </c>
    </row>
    <row r="394" spans="2:6" ht="38.25" x14ac:dyDescent="0.2">
      <c r="B394" s="3" t="s">
        <v>122</v>
      </c>
      <c r="C394" s="4" t="s">
        <v>374</v>
      </c>
      <c r="D394" s="5" t="s">
        <v>123</v>
      </c>
      <c r="E394" s="6">
        <f>'[1]ведомств26-27'!I565</f>
        <v>272.24</v>
      </c>
      <c r="F394" s="6">
        <f>'[1]ведомств26-27'!K565</f>
        <v>222.24</v>
      </c>
    </row>
    <row r="395" spans="2:6" s="7" customFormat="1" ht="89.25" x14ac:dyDescent="0.2">
      <c r="B395" s="3" t="s">
        <v>375</v>
      </c>
      <c r="C395" s="4" t="s">
        <v>376</v>
      </c>
      <c r="D395" s="5" t="s">
        <v>7</v>
      </c>
      <c r="E395" s="6">
        <f>E396+E405+E410</f>
        <v>17084.25</v>
      </c>
      <c r="F395" s="6">
        <f>F396+F405+F410</f>
        <v>16984.25</v>
      </c>
    </row>
    <row r="396" spans="2:6" s="7" customFormat="1" ht="25.5" x14ac:dyDescent="0.2">
      <c r="B396" s="3" t="s">
        <v>225</v>
      </c>
      <c r="C396" s="4" t="s">
        <v>377</v>
      </c>
      <c r="D396" s="5" t="s">
        <v>7</v>
      </c>
      <c r="E396" s="6">
        <f>E397+E401+E403</f>
        <v>2656.45</v>
      </c>
      <c r="F396" s="6">
        <f>F397+F401+F403</f>
        <v>2606.4499999999998</v>
      </c>
    </row>
    <row r="397" spans="2:6" s="7" customFormat="1" ht="25.5" x14ac:dyDescent="0.2">
      <c r="B397" s="3" t="s">
        <v>138</v>
      </c>
      <c r="C397" s="4" t="s">
        <v>378</v>
      </c>
      <c r="D397" s="5" t="s">
        <v>7</v>
      </c>
      <c r="E397" s="6">
        <f>E398+E399+E400</f>
        <v>234.39999999999998</v>
      </c>
      <c r="F397" s="6">
        <f>F398+F399+F400</f>
        <v>184.4</v>
      </c>
    </row>
    <row r="398" spans="2:6" ht="76.5" x14ac:dyDescent="0.2">
      <c r="B398" s="3" t="s">
        <v>37</v>
      </c>
      <c r="C398" s="4" t="s">
        <v>378</v>
      </c>
      <c r="D398" s="5" t="s">
        <v>38</v>
      </c>
      <c r="E398" s="6">
        <f>'[1]ведомств26-27'!I576</f>
        <v>83.33</v>
      </c>
      <c r="F398" s="6">
        <f>'[1]ведомств26-27'!K576</f>
        <v>83.33</v>
      </c>
    </row>
    <row r="399" spans="2:6" ht="25.5" x14ac:dyDescent="0.2">
      <c r="B399" s="3" t="s">
        <v>14</v>
      </c>
      <c r="C399" s="4" t="s">
        <v>378</v>
      </c>
      <c r="D399" s="5" t="s">
        <v>15</v>
      </c>
      <c r="E399" s="6">
        <f>'[1]ведомств26-27'!I577</f>
        <v>137.69999999999999</v>
      </c>
      <c r="F399" s="6">
        <f>'[1]ведомств26-27'!K577</f>
        <v>87.7</v>
      </c>
    </row>
    <row r="400" spans="2:6" x14ac:dyDescent="0.2">
      <c r="B400" s="3" t="s">
        <v>77</v>
      </c>
      <c r="C400" s="4" t="s">
        <v>378</v>
      </c>
      <c r="D400" s="5" t="s">
        <v>78</v>
      </c>
      <c r="E400" s="6">
        <f>'[1]ведомств26-27'!I578</f>
        <v>13.37</v>
      </c>
      <c r="F400" s="6">
        <f>'[1]ведомств26-27'!K578</f>
        <v>13.37</v>
      </c>
    </row>
    <row r="401" spans="2:6" s="7" customFormat="1" ht="25.5" x14ac:dyDescent="0.2">
      <c r="B401" s="3" t="s">
        <v>140</v>
      </c>
      <c r="C401" s="4" t="s">
        <v>379</v>
      </c>
      <c r="D401" s="5" t="s">
        <v>7</v>
      </c>
      <c r="E401" s="6">
        <f>E402</f>
        <v>2417.06</v>
      </c>
      <c r="F401" s="6">
        <f>F402</f>
        <v>2417.06</v>
      </c>
    </row>
    <row r="402" spans="2:6" ht="76.5" x14ac:dyDescent="0.2">
      <c r="B402" s="3" t="s">
        <v>37</v>
      </c>
      <c r="C402" s="4" t="s">
        <v>379</v>
      </c>
      <c r="D402" s="5" t="s">
        <v>38</v>
      </c>
      <c r="E402" s="6">
        <f>'[1]ведомств26-27'!I580</f>
        <v>2417.06</v>
      </c>
      <c r="F402" s="6">
        <f>'[1]ведомств26-27'!K580</f>
        <v>2417.06</v>
      </c>
    </row>
    <row r="403" spans="2:6" s="7" customFormat="1" ht="25.5" x14ac:dyDescent="0.2">
      <c r="B403" s="3" t="s">
        <v>146</v>
      </c>
      <c r="C403" s="4" t="s">
        <v>380</v>
      </c>
      <c r="D403" s="5" t="s">
        <v>7</v>
      </c>
      <c r="E403" s="6">
        <f>E404</f>
        <v>4.99</v>
      </c>
      <c r="F403" s="6">
        <f>F404</f>
        <v>4.99</v>
      </c>
    </row>
    <row r="404" spans="2:6" ht="25.5" x14ac:dyDescent="0.2">
      <c r="B404" s="3" t="s">
        <v>14</v>
      </c>
      <c r="C404" s="4" t="s">
        <v>380</v>
      </c>
      <c r="D404" s="5" t="s">
        <v>15</v>
      </c>
      <c r="E404" s="6">
        <f>'[1]ведомств26-27'!I582</f>
        <v>4.99</v>
      </c>
      <c r="F404" s="6">
        <f>'[1]ведомств26-27'!K582</f>
        <v>4.99</v>
      </c>
    </row>
    <row r="405" spans="2:6" s="7" customFormat="1" ht="38.25" x14ac:dyDescent="0.2">
      <c r="B405" s="3" t="s">
        <v>381</v>
      </c>
      <c r="C405" s="4" t="s">
        <v>382</v>
      </c>
      <c r="D405" s="5" t="s">
        <v>7</v>
      </c>
      <c r="E405" s="6">
        <f>E406</f>
        <v>14423.64</v>
      </c>
      <c r="F405" s="6">
        <f>F406</f>
        <v>14373.64</v>
      </c>
    </row>
    <row r="406" spans="2:6" s="7" customFormat="1" ht="25.5" x14ac:dyDescent="0.2">
      <c r="B406" s="3" t="s">
        <v>75</v>
      </c>
      <c r="C406" s="4" t="s">
        <v>383</v>
      </c>
      <c r="D406" s="5" t="s">
        <v>7</v>
      </c>
      <c r="E406" s="6">
        <f>E407+E408+E409</f>
        <v>14423.64</v>
      </c>
      <c r="F406" s="6">
        <f>F407+F408+F409</f>
        <v>14373.64</v>
      </c>
    </row>
    <row r="407" spans="2:6" ht="76.5" x14ac:dyDescent="0.2">
      <c r="B407" s="3" t="s">
        <v>37</v>
      </c>
      <c r="C407" s="4" t="s">
        <v>383</v>
      </c>
      <c r="D407" s="5" t="s">
        <v>38</v>
      </c>
      <c r="E407" s="6">
        <f>'[1]ведомств26-27'!I585</f>
        <v>14293.39</v>
      </c>
      <c r="F407" s="6">
        <f>'[1]ведомств26-27'!K585</f>
        <v>14293.39</v>
      </c>
    </row>
    <row r="408" spans="2:6" ht="25.5" x14ac:dyDescent="0.2">
      <c r="B408" s="3" t="s">
        <v>14</v>
      </c>
      <c r="C408" s="4" t="s">
        <v>383</v>
      </c>
      <c r="D408" s="5" t="s">
        <v>15</v>
      </c>
      <c r="E408" s="6">
        <f>'[1]ведомств26-27'!I586</f>
        <v>120.25</v>
      </c>
      <c r="F408" s="6">
        <f>'[1]ведомств26-27'!K586</f>
        <v>70.25</v>
      </c>
    </row>
    <row r="409" spans="2:6" x14ac:dyDescent="0.2">
      <c r="B409" s="3" t="s">
        <v>77</v>
      </c>
      <c r="C409" s="4" t="s">
        <v>383</v>
      </c>
      <c r="D409" s="5" t="s">
        <v>78</v>
      </c>
      <c r="E409" s="6">
        <f>'[1]ведомств26-27'!I587</f>
        <v>10</v>
      </c>
      <c r="F409" s="6">
        <f>'[1]ведомств26-27'!K587</f>
        <v>10</v>
      </c>
    </row>
    <row r="410" spans="2:6" s="7" customFormat="1" ht="38.25" x14ac:dyDescent="0.2">
      <c r="B410" s="3" t="s">
        <v>384</v>
      </c>
      <c r="C410" s="4" t="s">
        <v>385</v>
      </c>
      <c r="D410" s="5" t="s">
        <v>7</v>
      </c>
      <c r="E410" s="6">
        <f t="shared" ref="E410:F411" si="37">E411</f>
        <v>4.16</v>
      </c>
      <c r="F410" s="6">
        <f t="shared" si="37"/>
        <v>4.16</v>
      </c>
    </row>
    <row r="411" spans="2:6" s="7" customFormat="1" ht="25.5" x14ac:dyDescent="0.2">
      <c r="B411" s="3" t="s">
        <v>146</v>
      </c>
      <c r="C411" s="4" t="s">
        <v>386</v>
      </c>
      <c r="D411" s="5" t="s">
        <v>7</v>
      </c>
      <c r="E411" s="6">
        <f t="shared" si="37"/>
        <v>4.16</v>
      </c>
      <c r="F411" s="6">
        <f t="shared" si="37"/>
        <v>4.16</v>
      </c>
    </row>
    <row r="412" spans="2:6" ht="25.5" x14ac:dyDescent="0.2">
      <c r="B412" s="3" t="s">
        <v>14</v>
      </c>
      <c r="C412" s="4" t="s">
        <v>386</v>
      </c>
      <c r="D412" s="5" t="s">
        <v>15</v>
      </c>
      <c r="E412" s="6">
        <f>'[1]ведомств26-27'!I494</f>
        <v>4.16</v>
      </c>
      <c r="F412" s="6">
        <f>'[1]ведомств26-27'!K494</f>
        <v>4.16</v>
      </c>
    </row>
    <row r="413" spans="2:6" s="7" customFormat="1" ht="38.25" x14ac:dyDescent="0.2">
      <c r="B413" s="3" t="s">
        <v>387</v>
      </c>
      <c r="C413" s="4" t="s">
        <v>388</v>
      </c>
      <c r="D413" s="5" t="s">
        <v>7</v>
      </c>
      <c r="E413" s="6">
        <f t="shared" ref="E413:F414" si="38">E414</f>
        <v>777.26</v>
      </c>
      <c r="F413" s="6">
        <f t="shared" si="38"/>
        <v>477.25</v>
      </c>
    </row>
    <row r="414" spans="2:6" s="7" customFormat="1" ht="38.25" x14ac:dyDescent="0.2">
      <c r="B414" s="3" t="s">
        <v>219</v>
      </c>
      <c r="C414" s="4" t="s">
        <v>389</v>
      </c>
      <c r="D414" s="5" t="s">
        <v>7</v>
      </c>
      <c r="E414" s="6">
        <f t="shared" si="38"/>
        <v>777.26</v>
      </c>
      <c r="F414" s="6">
        <f t="shared" si="38"/>
        <v>477.25</v>
      </c>
    </row>
    <row r="415" spans="2:6" s="7" customFormat="1" ht="25.5" x14ac:dyDescent="0.2">
      <c r="B415" s="3" t="s">
        <v>221</v>
      </c>
      <c r="C415" s="4" t="s">
        <v>390</v>
      </c>
      <c r="D415" s="5" t="s">
        <v>7</v>
      </c>
      <c r="E415" s="6">
        <f>E416+E417</f>
        <v>777.26</v>
      </c>
      <c r="F415" s="6">
        <f>F416+F417</f>
        <v>477.25</v>
      </c>
    </row>
    <row r="416" spans="2:6" ht="25.5" x14ac:dyDescent="0.2">
      <c r="B416" s="3" t="s">
        <v>14</v>
      </c>
      <c r="C416" s="4" t="s">
        <v>390</v>
      </c>
      <c r="D416" s="5" t="s">
        <v>15</v>
      </c>
      <c r="E416" s="6">
        <f>'[1]ведомств26-27'!I569</f>
        <v>295.79000000000002</v>
      </c>
      <c r="F416" s="6">
        <f>'[1]ведомств26-27'!K569</f>
        <v>195.78</v>
      </c>
    </row>
    <row r="417" spans="2:6" ht="38.25" x14ac:dyDescent="0.2">
      <c r="B417" s="3" t="s">
        <v>122</v>
      </c>
      <c r="C417" s="4" t="s">
        <v>390</v>
      </c>
      <c r="D417" s="5" t="s">
        <v>123</v>
      </c>
      <c r="E417" s="6">
        <f>'[1]ведомств26-27'!I570</f>
        <v>481.47</v>
      </c>
      <c r="F417" s="6">
        <f>'[1]ведомств26-27'!K570</f>
        <v>281.47000000000003</v>
      </c>
    </row>
    <row r="418" spans="2:6" s="7" customFormat="1" ht="51" x14ac:dyDescent="0.2">
      <c r="B418" s="3" t="s">
        <v>391</v>
      </c>
      <c r="C418" s="4" t="s">
        <v>392</v>
      </c>
      <c r="D418" s="5" t="s">
        <v>7</v>
      </c>
      <c r="E418" s="6">
        <f>E419+E425</f>
        <v>5106.4400000000005</v>
      </c>
      <c r="F418" s="6">
        <f>F419+F425</f>
        <v>4996.91</v>
      </c>
    </row>
    <row r="419" spans="2:6" s="7" customFormat="1" ht="63.75" x14ac:dyDescent="0.2">
      <c r="B419" s="3" t="s">
        <v>393</v>
      </c>
      <c r="C419" s="4" t="s">
        <v>394</v>
      </c>
      <c r="D419" s="5" t="s">
        <v>7</v>
      </c>
      <c r="E419" s="6">
        <f>E420</f>
        <v>222.2</v>
      </c>
      <c r="F419" s="6">
        <f>F420</f>
        <v>172.2</v>
      </c>
    </row>
    <row r="420" spans="2:6" s="7" customFormat="1" ht="38.25" x14ac:dyDescent="0.2">
      <c r="B420" s="3" t="s">
        <v>395</v>
      </c>
      <c r="C420" s="4" t="s">
        <v>396</v>
      </c>
      <c r="D420" s="5" t="s">
        <v>7</v>
      </c>
      <c r="E420" s="6">
        <f>E421+E423</f>
        <v>222.2</v>
      </c>
      <c r="F420" s="6">
        <f>F421+F423</f>
        <v>172.2</v>
      </c>
    </row>
    <row r="421" spans="2:6" s="7" customFormat="1" ht="38.25" x14ac:dyDescent="0.2">
      <c r="B421" s="3" t="s">
        <v>144</v>
      </c>
      <c r="C421" s="4" t="s">
        <v>397</v>
      </c>
      <c r="D421" s="5" t="s">
        <v>7</v>
      </c>
      <c r="E421" s="6">
        <f>E422</f>
        <v>72.2</v>
      </c>
      <c r="F421" s="6">
        <f>F422</f>
        <v>72.2</v>
      </c>
    </row>
    <row r="422" spans="2:6" ht="25.5" x14ac:dyDescent="0.2">
      <c r="B422" s="3" t="s">
        <v>14</v>
      </c>
      <c r="C422" s="4" t="s">
        <v>397</v>
      </c>
      <c r="D422" s="5" t="s">
        <v>15</v>
      </c>
      <c r="E422" s="6">
        <f>'[1]ведомств26-27'!I276</f>
        <v>72.2</v>
      </c>
      <c r="F422" s="6">
        <f>'[1]ведомств26-27'!K276</f>
        <v>72.2</v>
      </c>
    </row>
    <row r="423" spans="2:6" s="7" customFormat="1" ht="51" x14ac:dyDescent="0.2">
      <c r="B423" s="3" t="s">
        <v>398</v>
      </c>
      <c r="C423" s="4" t="s">
        <v>399</v>
      </c>
      <c r="D423" s="5" t="s">
        <v>7</v>
      </c>
      <c r="E423" s="6">
        <f>E424</f>
        <v>150</v>
      </c>
      <c r="F423" s="6">
        <f>F424</f>
        <v>100</v>
      </c>
    </row>
    <row r="424" spans="2:6" ht="25.5" x14ac:dyDescent="0.2">
      <c r="B424" s="3" t="s">
        <v>14</v>
      </c>
      <c r="C424" s="4" t="s">
        <v>399</v>
      </c>
      <c r="D424" s="5" t="s">
        <v>15</v>
      </c>
      <c r="E424" s="6">
        <f>'[1]ведомств26-27'!I278</f>
        <v>150</v>
      </c>
      <c r="F424" s="6">
        <f>'[1]ведомств26-27'!K278</f>
        <v>100</v>
      </c>
    </row>
    <row r="425" spans="2:6" s="7" customFormat="1" ht="76.5" x14ac:dyDescent="0.2">
      <c r="B425" s="3" t="s">
        <v>400</v>
      </c>
      <c r="C425" s="4" t="s">
        <v>401</v>
      </c>
      <c r="D425" s="5" t="s">
        <v>7</v>
      </c>
      <c r="E425" s="6">
        <f>E426</f>
        <v>4884.2400000000007</v>
      </c>
      <c r="F425" s="6">
        <f>F426</f>
        <v>4824.71</v>
      </c>
    </row>
    <row r="426" spans="2:6" s="7" customFormat="1" ht="25.5" x14ac:dyDescent="0.2">
      <c r="B426" s="3" t="s">
        <v>225</v>
      </c>
      <c r="C426" s="4" t="s">
        <v>402</v>
      </c>
      <c r="D426" s="5" t="s">
        <v>7</v>
      </c>
      <c r="E426" s="6">
        <f>E427+E430+E432+E434</f>
        <v>4884.2400000000007</v>
      </c>
      <c r="F426" s="6">
        <f>F427+F430+F432+F434</f>
        <v>4824.71</v>
      </c>
    </row>
    <row r="427" spans="2:6" s="7" customFormat="1" ht="25.5" x14ac:dyDescent="0.2">
      <c r="B427" s="3" t="s">
        <v>138</v>
      </c>
      <c r="C427" s="4" t="s">
        <v>403</v>
      </c>
      <c r="D427" s="5" t="s">
        <v>7</v>
      </c>
      <c r="E427" s="6">
        <f>E428+E429</f>
        <v>317.31</v>
      </c>
      <c r="F427" s="6">
        <f>F428+F429</f>
        <v>287.77999999999997</v>
      </c>
    </row>
    <row r="428" spans="2:6" ht="76.5" x14ac:dyDescent="0.2">
      <c r="B428" s="3" t="s">
        <v>37</v>
      </c>
      <c r="C428" s="4" t="s">
        <v>403</v>
      </c>
      <c r="D428" s="5" t="s">
        <v>38</v>
      </c>
      <c r="E428" s="6">
        <f>'[1]ведомств26-27'!I282</f>
        <v>177.07</v>
      </c>
      <c r="F428" s="6">
        <f>'[1]ведомств26-27'!K282</f>
        <v>177.07</v>
      </c>
    </row>
    <row r="429" spans="2:6" ht="25.5" x14ac:dyDescent="0.2">
      <c r="B429" s="3" t="s">
        <v>14</v>
      </c>
      <c r="C429" s="4" t="s">
        <v>403</v>
      </c>
      <c r="D429" s="5" t="s">
        <v>15</v>
      </c>
      <c r="E429" s="6">
        <f>'[1]ведомств26-27'!I283</f>
        <v>140.24</v>
      </c>
      <c r="F429" s="6">
        <f>'[1]ведомств26-27'!K283</f>
        <v>110.71</v>
      </c>
    </row>
    <row r="430" spans="2:6" s="7" customFormat="1" ht="25.5" x14ac:dyDescent="0.2">
      <c r="B430" s="3" t="s">
        <v>140</v>
      </c>
      <c r="C430" s="4" t="s">
        <v>404</v>
      </c>
      <c r="D430" s="5" t="s">
        <v>7</v>
      </c>
      <c r="E430" s="6">
        <f>E431</f>
        <v>4384.6000000000004</v>
      </c>
      <c r="F430" s="6">
        <f>F431</f>
        <v>4384.6000000000004</v>
      </c>
    </row>
    <row r="431" spans="2:6" ht="76.5" x14ac:dyDescent="0.2">
      <c r="B431" s="3" t="s">
        <v>37</v>
      </c>
      <c r="C431" s="4" t="s">
        <v>404</v>
      </c>
      <c r="D431" s="5" t="s">
        <v>38</v>
      </c>
      <c r="E431" s="6">
        <f>'[1]ведомств26-27'!I285</f>
        <v>4384.6000000000004</v>
      </c>
      <c r="F431" s="6">
        <f>'[1]ведомств26-27'!K285</f>
        <v>4384.6000000000004</v>
      </c>
    </row>
    <row r="432" spans="2:6" s="7" customFormat="1" ht="38.25" x14ac:dyDescent="0.2">
      <c r="B432" s="3" t="s">
        <v>142</v>
      </c>
      <c r="C432" s="4" t="s">
        <v>405</v>
      </c>
      <c r="D432" s="5" t="s">
        <v>7</v>
      </c>
      <c r="E432" s="6">
        <f>E433</f>
        <v>158.19999999999999</v>
      </c>
      <c r="F432" s="6">
        <f>F433</f>
        <v>128.19999999999999</v>
      </c>
    </row>
    <row r="433" spans="2:6" ht="25.5" x14ac:dyDescent="0.2">
      <c r="B433" s="3" t="s">
        <v>14</v>
      </c>
      <c r="C433" s="4" t="s">
        <v>405</v>
      </c>
      <c r="D433" s="5" t="s">
        <v>15</v>
      </c>
      <c r="E433" s="6">
        <f>'[1]ведомств26-27'!I287</f>
        <v>158.19999999999999</v>
      </c>
      <c r="F433" s="6">
        <f>'[1]ведомств26-27'!K287</f>
        <v>128.19999999999999</v>
      </c>
    </row>
    <row r="434" spans="2:6" s="7" customFormat="1" ht="25.5" x14ac:dyDescent="0.2">
      <c r="B434" s="3" t="s">
        <v>146</v>
      </c>
      <c r="C434" s="4" t="s">
        <v>406</v>
      </c>
      <c r="D434" s="5" t="s">
        <v>7</v>
      </c>
      <c r="E434" s="6">
        <f>E435</f>
        <v>24.13</v>
      </c>
      <c r="F434" s="6">
        <f>F435</f>
        <v>24.13</v>
      </c>
    </row>
    <row r="435" spans="2:6" ht="25.5" x14ac:dyDescent="0.2">
      <c r="B435" s="3" t="s">
        <v>14</v>
      </c>
      <c r="C435" s="4" t="s">
        <v>406</v>
      </c>
      <c r="D435" s="5" t="s">
        <v>15</v>
      </c>
      <c r="E435" s="6">
        <f>'[1]ведомств26-27'!I289</f>
        <v>24.13</v>
      </c>
      <c r="F435" s="6">
        <f>'[1]ведомств26-27'!K289</f>
        <v>24.13</v>
      </c>
    </row>
    <row r="436" spans="2:6" s="7" customFormat="1" ht="51" x14ac:dyDescent="0.2">
      <c r="B436" s="3" t="s">
        <v>407</v>
      </c>
      <c r="C436" s="4" t="s">
        <v>408</v>
      </c>
      <c r="D436" s="5" t="s">
        <v>7</v>
      </c>
      <c r="E436" s="6">
        <f>E437+E441</f>
        <v>1399.14</v>
      </c>
      <c r="F436" s="6">
        <f>F437+F441</f>
        <v>1399.14</v>
      </c>
    </row>
    <row r="437" spans="2:6" s="7" customFormat="1" ht="51" x14ac:dyDescent="0.2">
      <c r="B437" s="3" t="s">
        <v>409</v>
      </c>
      <c r="C437" s="4" t="s">
        <v>410</v>
      </c>
      <c r="D437" s="5" t="s">
        <v>7</v>
      </c>
      <c r="E437" s="6">
        <f t="shared" ref="E437:F439" si="39">E438</f>
        <v>121.24</v>
      </c>
      <c r="F437" s="6">
        <f t="shared" si="39"/>
        <v>121.24</v>
      </c>
    </row>
    <row r="438" spans="2:6" s="7" customFormat="1" ht="25.5" x14ac:dyDescent="0.2">
      <c r="B438" s="3" t="s">
        <v>411</v>
      </c>
      <c r="C438" s="4" t="s">
        <v>412</v>
      </c>
      <c r="D438" s="5" t="s">
        <v>7</v>
      </c>
      <c r="E438" s="6">
        <f t="shared" si="39"/>
        <v>121.24</v>
      </c>
      <c r="F438" s="6">
        <f t="shared" si="39"/>
        <v>121.24</v>
      </c>
    </row>
    <row r="439" spans="2:6" s="7" customFormat="1" x14ac:dyDescent="0.2">
      <c r="B439" s="3" t="s">
        <v>413</v>
      </c>
      <c r="C439" s="4" t="s">
        <v>414</v>
      </c>
      <c r="D439" s="5" t="s">
        <v>7</v>
      </c>
      <c r="E439" s="6">
        <f t="shared" si="39"/>
        <v>121.24</v>
      </c>
      <c r="F439" s="6">
        <f t="shared" si="39"/>
        <v>121.24</v>
      </c>
    </row>
    <row r="440" spans="2:6" ht="38.25" x14ac:dyDescent="0.2">
      <c r="B440" s="3" t="s">
        <v>122</v>
      </c>
      <c r="C440" s="4" t="s">
        <v>414</v>
      </c>
      <c r="D440" s="5" t="s">
        <v>123</v>
      </c>
      <c r="E440" s="6">
        <f>'[1]ведомств26-27'!I243</f>
        <v>121.24</v>
      </c>
      <c r="F440" s="6">
        <f>'[1]ведомств26-27'!K243</f>
        <v>121.24</v>
      </c>
    </row>
    <row r="441" spans="2:6" s="7" customFormat="1" ht="76.5" x14ac:dyDescent="0.2">
      <c r="B441" s="3" t="s">
        <v>415</v>
      </c>
      <c r="C441" s="4" t="s">
        <v>416</v>
      </c>
      <c r="D441" s="5" t="s">
        <v>7</v>
      </c>
      <c r="E441" s="6">
        <f t="shared" ref="E441:F443" si="40">E442</f>
        <v>1277.9000000000001</v>
      </c>
      <c r="F441" s="6">
        <f t="shared" si="40"/>
        <v>1277.9000000000001</v>
      </c>
    </row>
    <row r="442" spans="2:6" s="7" customFormat="1" ht="25.5" x14ac:dyDescent="0.2">
      <c r="B442" s="3" t="s">
        <v>225</v>
      </c>
      <c r="C442" s="4" t="s">
        <v>417</v>
      </c>
      <c r="D442" s="5" t="s">
        <v>7</v>
      </c>
      <c r="E442" s="6">
        <f t="shared" si="40"/>
        <v>1277.9000000000001</v>
      </c>
      <c r="F442" s="6">
        <f t="shared" si="40"/>
        <v>1277.9000000000001</v>
      </c>
    </row>
    <row r="443" spans="2:6" s="7" customFormat="1" ht="25.5" x14ac:dyDescent="0.2">
      <c r="B443" s="3" t="s">
        <v>75</v>
      </c>
      <c r="C443" s="4" t="s">
        <v>418</v>
      </c>
      <c r="D443" s="5" t="s">
        <v>7</v>
      </c>
      <c r="E443" s="6">
        <f t="shared" si="40"/>
        <v>1277.9000000000001</v>
      </c>
      <c r="F443" s="6">
        <f t="shared" si="40"/>
        <v>1277.9000000000001</v>
      </c>
    </row>
    <row r="444" spans="2:6" ht="38.25" x14ac:dyDescent="0.2">
      <c r="B444" s="3" t="s">
        <v>122</v>
      </c>
      <c r="C444" s="4" t="s">
        <v>418</v>
      </c>
      <c r="D444" s="5" t="s">
        <v>123</v>
      </c>
      <c r="E444" s="6">
        <f>'[1]ведомств26-27'!I247</f>
        <v>1277.9000000000001</v>
      </c>
      <c r="F444" s="6">
        <f>'[1]ведомств26-27'!K247</f>
        <v>1277.9000000000001</v>
      </c>
    </row>
    <row r="445" spans="2:6" s="7" customFormat="1" ht="89.25" x14ac:dyDescent="0.2">
      <c r="B445" s="3" t="s">
        <v>419</v>
      </c>
      <c r="C445" s="4" t="s">
        <v>420</v>
      </c>
      <c r="D445" s="5" t="s">
        <v>7</v>
      </c>
      <c r="E445" s="6">
        <f>E446+E476+E487+E501+E510+E514</f>
        <v>10720.89</v>
      </c>
      <c r="F445" s="6">
        <f>F446+F476+F487+F501+F510+F514</f>
        <v>10384.67</v>
      </c>
    </row>
    <row r="446" spans="2:6" s="7" customFormat="1" ht="25.5" x14ac:dyDescent="0.2">
      <c r="B446" s="3" t="s">
        <v>421</v>
      </c>
      <c r="C446" s="4" t="s">
        <v>422</v>
      </c>
      <c r="D446" s="5" t="s">
        <v>7</v>
      </c>
      <c r="E446" s="6">
        <f>E447+E452+E458+E461+E464+E467+E470+E473</f>
        <v>530.17000000000007</v>
      </c>
      <c r="F446" s="6">
        <f>F447+F452+F458+F461+F464+F467+F470+F473</f>
        <v>443.04000000000008</v>
      </c>
    </row>
    <row r="447" spans="2:6" s="7" customFormat="1" ht="38.25" x14ac:dyDescent="0.2">
      <c r="B447" s="3" t="s">
        <v>423</v>
      </c>
      <c r="C447" s="4" t="s">
        <v>424</v>
      </c>
      <c r="D447" s="5" t="s">
        <v>7</v>
      </c>
      <c r="E447" s="6">
        <f>E448+E450</f>
        <v>104.41</v>
      </c>
      <c r="F447" s="6">
        <f>F448+F450</f>
        <v>17.28</v>
      </c>
    </row>
    <row r="448" spans="2:6" s="7" customFormat="1" ht="25.5" x14ac:dyDescent="0.2">
      <c r="B448" s="3" t="s">
        <v>425</v>
      </c>
      <c r="C448" s="4" t="s">
        <v>426</v>
      </c>
      <c r="D448" s="5" t="s">
        <v>7</v>
      </c>
      <c r="E448" s="6">
        <f>E449</f>
        <v>10</v>
      </c>
      <c r="F448" s="6">
        <f>F449</f>
        <v>10</v>
      </c>
    </row>
    <row r="449" spans="2:6" ht="25.5" x14ac:dyDescent="0.2">
      <c r="B449" s="3" t="s">
        <v>14</v>
      </c>
      <c r="C449" s="4" t="s">
        <v>426</v>
      </c>
      <c r="D449" s="5" t="s">
        <v>15</v>
      </c>
      <c r="E449" s="6">
        <f>'[1]ведомств26-27'!I72</f>
        <v>10</v>
      </c>
      <c r="F449" s="6">
        <f>'[1]ведомств26-27'!K72</f>
        <v>10</v>
      </c>
    </row>
    <row r="450" spans="2:6" s="7" customFormat="1" ht="51" x14ac:dyDescent="0.2">
      <c r="B450" s="3" t="s">
        <v>427</v>
      </c>
      <c r="C450" s="4" t="s">
        <v>428</v>
      </c>
      <c r="D450" s="5" t="s">
        <v>7</v>
      </c>
      <c r="E450" s="6">
        <f>E451</f>
        <v>94.41</v>
      </c>
      <c r="F450" s="6">
        <f>F451</f>
        <v>7.28</v>
      </c>
    </row>
    <row r="451" spans="2:6" ht="25.5" x14ac:dyDescent="0.2">
      <c r="B451" s="3" t="s">
        <v>14</v>
      </c>
      <c r="C451" s="4" t="s">
        <v>428</v>
      </c>
      <c r="D451" s="5" t="s">
        <v>15</v>
      </c>
      <c r="E451" s="6">
        <f>'[1]ведомств26-27'!I82</f>
        <v>94.41</v>
      </c>
      <c r="F451" s="6">
        <f>'[1]ведомств26-27'!K82</f>
        <v>7.28</v>
      </c>
    </row>
    <row r="452" spans="2:6" s="7" customFormat="1" ht="51" x14ac:dyDescent="0.2">
      <c r="B452" s="3" t="s">
        <v>429</v>
      </c>
      <c r="C452" s="4" t="s">
        <v>430</v>
      </c>
      <c r="D452" s="5" t="s">
        <v>7</v>
      </c>
      <c r="E452" s="6">
        <f>E453+E455</f>
        <v>372.76000000000005</v>
      </c>
      <c r="F452" s="6">
        <f>F453+F455</f>
        <v>372.76000000000005</v>
      </c>
    </row>
    <row r="453" spans="2:6" s="7" customFormat="1" ht="25.5" x14ac:dyDescent="0.2">
      <c r="B453" s="3" t="s">
        <v>431</v>
      </c>
      <c r="C453" s="4" t="s">
        <v>432</v>
      </c>
      <c r="D453" s="5" t="s">
        <v>7</v>
      </c>
      <c r="E453" s="6">
        <f>E454</f>
        <v>50</v>
      </c>
      <c r="F453" s="6">
        <f>F454</f>
        <v>50</v>
      </c>
    </row>
    <row r="454" spans="2:6" ht="25.5" x14ac:dyDescent="0.2">
      <c r="B454" s="3" t="s">
        <v>14</v>
      </c>
      <c r="C454" s="4" t="s">
        <v>432</v>
      </c>
      <c r="D454" s="5" t="s">
        <v>15</v>
      </c>
      <c r="E454" s="6">
        <f>'[1]ведомств26-27'!I148</f>
        <v>50</v>
      </c>
      <c r="F454" s="6">
        <f>'[1]ведомств26-27'!K148</f>
        <v>50</v>
      </c>
    </row>
    <row r="455" spans="2:6" s="7" customFormat="1" ht="76.5" x14ac:dyDescent="0.2">
      <c r="B455" s="3" t="s">
        <v>433</v>
      </c>
      <c r="C455" s="4" t="s">
        <v>434</v>
      </c>
      <c r="D455" s="5" t="s">
        <v>7</v>
      </c>
      <c r="E455" s="6">
        <f>E456+E457</f>
        <v>322.76000000000005</v>
      </c>
      <c r="F455" s="6">
        <f>F456+F457</f>
        <v>322.76000000000005</v>
      </c>
    </row>
    <row r="456" spans="2:6" ht="76.5" x14ac:dyDescent="0.2">
      <c r="B456" s="3" t="s">
        <v>37</v>
      </c>
      <c r="C456" s="4" t="s">
        <v>434</v>
      </c>
      <c r="D456" s="5" t="s">
        <v>38</v>
      </c>
      <c r="E456" s="6">
        <f>'[1]ведомств26-27'!I684+'[1]ведомств26-27'!I763+'[1]ведомств26-27'!I838+'[1]ведомств26-27'!I906+'[1]ведомств26-27'!I975+'[1]ведомств26-27'!I1041+'[1]ведомств26-27'!I1179</f>
        <v>275.46000000000004</v>
      </c>
      <c r="F456" s="6">
        <f>'[1]ведомств26-27'!K684+'[1]ведомств26-27'!K763+'[1]ведомств26-27'!K838+'[1]ведомств26-27'!K906+'[1]ведомств26-27'!K975+'[1]ведомств26-27'!K1041+'[1]ведомств26-27'!K1179</f>
        <v>275.46000000000004</v>
      </c>
    </row>
    <row r="457" spans="2:6" ht="25.5" x14ac:dyDescent="0.2">
      <c r="B457" s="3" t="s">
        <v>14</v>
      </c>
      <c r="C457" s="4" t="s">
        <v>434</v>
      </c>
      <c r="D457" s="5" t="s">
        <v>15</v>
      </c>
      <c r="E457" s="6">
        <f>'[1]ведомств26-27'!I685+'[1]ведомств26-27'!I764+'[1]ведомств26-27'!I839+'[1]ведомств26-27'!I907+'[1]ведомств26-27'!I976+'[1]ведомств26-27'!I1042+'[1]ведомств26-27'!I1112+'[1]ведомств26-27'!I1180</f>
        <v>47.300000000000004</v>
      </c>
      <c r="F457" s="6">
        <f>'[1]ведомств26-27'!K685+'[1]ведомств26-27'!K764+'[1]ведомств26-27'!K839+'[1]ведомств26-27'!K907+'[1]ведомств26-27'!K976+'[1]ведомств26-27'!K1042+'[1]ведомств26-27'!K1112+'[1]ведомств26-27'!K1180</f>
        <v>47.300000000000004</v>
      </c>
    </row>
    <row r="458" spans="2:6" s="7" customFormat="1" ht="38.25" x14ac:dyDescent="0.2">
      <c r="B458" s="3" t="s">
        <v>435</v>
      </c>
      <c r="C458" s="4" t="s">
        <v>436</v>
      </c>
      <c r="D458" s="5" t="s">
        <v>7</v>
      </c>
      <c r="E458" s="6">
        <f t="shared" ref="E458:F459" si="41">E459</f>
        <v>3</v>
      </c>
      <c r="F458" s="6">
        <f t="shared" si="41"/>
        <v>3</v>
      </c>
    </row>
    <row r="459" spans="2:6" s="7" customFormat="1" ht="51" x14ac:dyDescent="0.2">
      <c r="B459" s="3" t="s">
        <v>437</v>
      </c>
      <c r="C459" s="4" t="s">
        <v>438</v>
      </c>
      <c r="D459" s="5" t="s">
        <v>7</v>
      </c>
      <c r="E459" s="6">
        <f t="shared" si="41"/>
        <v>3</v>
      </c>
      <c r="F459" s="6">
        <f t="shared" si="41"/>
        <v>3</v>
      </c>
    </row>
    <row r="460" spans="2:6" ht="25.5" x14ac:dyDescent="0.2">
      <c r="B460" s="3" t="s">
        <v>14</v>
      </c>
      <c r="C460" s="4" t="s">
        <v>438</v>
      </c>
      <c r="D460" s="5" t="s">
        <v>15</v>
      </c>
      <c r="E460" s="6">
        <f>'[1]ведомств26-27'!I126</f>
        <v>3</v>
      </c>
      <c r="F460" s="6">
        <f>'[1]ведомств26-27'!K126</f>
        <v>3</v>
      </c>
    </row>
    <row r="461" spans="2:6" s="7" customFormat="1" ht="38.25" x14ac:dyDescent="0.2">
      <c r="B461" s="3" t="s">
        <v>439</v>
      </c>
      <c r="C461" s="4" t="s">
        <v>440</v>
      </c>
      <c r="D461" s="5" t="s">
        <v>7</v>
      </c>
      <c r="E461" s="6">
        <f t="shared" ref="E461:F462" si="42">E462</f>
        <v>10</v>
      </c>
      <c r="F461" s="6">
        <f t="shared" si="42"/>
        <v>10</v>
      </c>
    </row>
    <row r="462" spans="2:6" s="7" customFormat="1" ht="51" x14ac:dyDescent="0.2">
      <c r="B462" s="3" t="s">
        <v>441</v>
      </c>
      <c r="C462" s="4" t="s">
        <v>442</v>
      </c>
      <c r="D462" s="5" t="s">
        <v>7</v>
      </c>
      <c r="E462" s="6">
        <f t="shared" si="42"/>
        <v>10</v>
      </c>
      <c r="F462" s="6">
        <f t="shared" si="42"/>
        <v>10</v>
      </c>
    </row>
    <row r="463" spans="2:6" ht="25.5" x14ac:dyDescent="0.2">
      <c r="B463" s="3" t="s">
        <v>14</v>
      </c>
      <c r="C463" s="4" t="s">
        <v>442</v>
      </c>
      <c r="D463" s="5" t="s">
        <v>15</v>
      </c>
      <c r="E463" s="6">
        <f>'[1]ведомств26-27'!I183</f>
        <v>10</v>
      </c>
      <c r="F463" s="6">
        <f>'[1]ведомств26-27'!K183</f>
        <v>10</v>
      </c>
    </row>
    <row r="464" spans="2:6" s="7" customFormat="1" ht="25.5" x14ac:dyDescent="0.2">
      <c r="B464" s="3" t="s">
        <v>443</v>
      </c>
      <c r="C464" s="4" t="s">
        <v>444</v>
      </c>
      <c r="D464" s="5" t="s">
        <v>7</v>
      </c>
      <c r="E464" s="6">
        <f t="shared" ref="E464:F465" si="43">E465</f>
        <v>10</v>
      </c>
      <c r="F464" s="6">
        <f t="shared" si="43"/>
        <v>10</v>
      </c>
    </row>
    <row r="465" spans="2:6" s="7" customFormat="1" ht="38.25" x14ac:dyDescent="0.2">
      <c r="B465" s="3" t="s">
        <v>445</v>
      </c>
      <c r="C465" s="4" t="s">
        <v>446</v>
      </c>
      <c r="D465" s="5" t="s">
        <v>7</v>
      </c>
      <c r="E465" s="6">
        <f t="shared" si="43"/>
        <v>10</v>
      </c>
      <c r="F465" s="6">
        <f t="shared" si="43"/>
        <v>10</v>
      </c>
    </row>
    <row r="466" spans="2:6" ht="25.5" x14ac:dyDescent="0.2">
      <c r="B466" s="3" t="s">
        <v>14</v>
      </c>
      <c r="C466" s="4" t="s">
        <v>446</v>
      </c>
      <c r="D466" s="5" t="s">
        <v>15</v>
      </c>
      <c r="E466" s="6">
        <f>'[1]ведомств26-27'!I186</f>
        <v>10</v>
      </c>
      <c r="F466" s="6">
        <f>'[1]ведомств26-27'!K186</f>
        <v>10</v>
      </c>
    </row>
    <row r="467" spans="2:6" s="7" customFormat="1" ht="25.5" x14ac:dyDescent="0.2">
      <c r="B467" s="3" t="s">
        <v>447</v>
      </c>
      <c r="C467" s="4" t="s">
        <v>448</v>
      </c>
      <c r="D467" s="5" t="s">
        <v>7</v>
      </c>
      <c r="E467" s="6">
        <f t="shared" ref="E467:F468" si="44">E468</f>
        <v>10</v>
      </c>
      <c r="F467" s="6">
        <f t="shared" si="44"/>
        <v>10</v>
      </c>
    </row>
    <row r="468" spans="2:6" s="7" customFormat="1" ht="76.5" x14ac:dyDescent="0.2">
      <c r="B468" s="3" t="s">
        <v>449</v>
      </c>
      <c r="C468" s="4" t="s">
        <v>450</v>
      </c>
      <c r="D468" s="5" t="s">
        <v>7</v>
      </c>
      <c r="E468" s="6">
        <f t="shared" si="44"/>
        <v>10</v>
      </c>
      <c r="F468" s="6">
        <f t="shared" si="44"/>
        <v>10</v>
      </c>
    </row>
    <row r="469" spans="2:6" ht="25.5" x14ac:dyDescent="0.2">
      <c r="B469" s="3" t="s">
        <v>14</v>
      </c>
      <c r="C469" s="4" t="s">
        <v>450</v>
      </c>
      <c r="D469" s="5" t="s">
        <v>15</v>
      </c>
      <c r="E469" s="6">
        <f>'[1]ведомств26-27'!I189</f>
        <v>10</v>
      </c>
      <c r="F469" s="6">
        <f>'[1]ведомств26-27'!K189</f>
        <v>10</v>
      </c>
    </row>
    <row r="470" spans="2:6" s="7" customFormat="1" ht="38.25" x14ac:dyDescent="0.2">
      <c r="B470" s="3" t="s">
        <v>451</v>
      </c>
      <c r="C470" s="4" t="s">
        <v>452</v>
      </c>
      <c r="D470" s="5" t="s">
        <v>7</v>
      </c>
      <c r="E470" s="6">
        <f t="shared" ref="E470:F471" si="45">E471</f>
        <v>10</v>
      </c>
      <c r="F470" s="6">
        <f t="shared" si="45"/>
        <v>10</v>
      </c>
    </row>
    <row r="471" spans="2:6" s="7" customFormat="1" ht="63.75" x14ac:dyDescent="0.2">
      <c r="B471" s="3" t="s">
        <v>453</v>
      </c>
      <c r="C471" s="4" t="s">
        <v>454</v>
      </c>
      <c r="D471" s="5" t="s">
        <v>7</v>
      </c>
      <c r="E471" s="6">
        <f t="shared" si="45"/>
        <v>10</v>
      </c>
      <c r="F471" s="6">
        <f t="shared" si="45"/>
        <v>10</v>
      </c>
    </row>
    <row r="472" spans="2:6" ht="25.5" x14ac:dyDescent="0.2">
      <c r="B472" s="3" t="s">
        <v>14</v>
      </c>
      <c r="C472" s="4" t="s">
        <v>454</v>
      </c>
      <c r="D472" s="5" t="s">
        <v>15</v>
      </c>
      <c r="E472" s="6">
        <f>'[1]ведомств26-27'!I192</f>
        <v>10</v>
      </c>
      <c r="F472" s="6">
        <f>'[1]ведомств26-27'!K192</f>
        <v>10</v>
      </c>
    </row>
    <row r="473" spans="2:6" ht="25.5" x14ac:dyDescent="0.2">
      <c r="B473" s="12" t="s">
        <v>455</v>
      </c>
      <c r="C473" s="13" t="s">
        <v>456</v>
      </c>
      <c r="D473" s="5"/>
      <c r="E473" s="6">
        <f t="shared" ref="E473:F474" si="46">E474</f>
        <v>10</v>
      </c>
      <c r="F473" s="6">
        <f t="shared" si="46"/>
        <v>10</v>
      </c>
    </row>
    <row r="474" spans="2:6" ht="76.5" x14ac:dyDescent="0.2">
      <c r="B474" s="12" t="s">
        <v>457</v>
      </c>
      <c r="C474" s="13" t="s">
        <v>458</v>
      </c>
      <c r="D474" s="14">
        <v>0</v>
      </c>
      <c r="E474" s="6">
        <f t="shared" si="46"/>
        <v>10</v>
      </c>
      <c r="F474" s="6">
        <f t="shared" si="46"/>
        <v>10</v>
      </c>
    </row>
    <row r="475" spans="2:6" ht="25.5" x14ac:dyDescent="0.2">
      <c r="B475" s="12" t="s">
        <v>14</v>
      </c>
      <c r="C475" s="13" t="s">
        <v>458</v>
      </c>
      <c r="D475" s="14" t="s">
        <v>15</v>
      </c>
      <c r="E475" s="6">
        <f>'[1]ведомств26-27'!I195</f>
        <v>10</v>
      </c>
      <c r="F475" s="6">
        <f>'[1]ведомств26-27'!K195</f>
        <v>10</v>
      </c>
    </row>
    <row r="476" spans="2:6" s="7" customFormat="1" ht="51" x14ac:dyDescent="0.2">
      <c r="B476" s="3" t="s">
        <v>459</v>
      </c>
      <c r="C476" s="4" t="s">
        <v>460</v>
      </c>
      <c r="D476" s="5" t="s">
        <v>7</v>
      </c>
      <c r="E476" s="6">
        <f>E477+E484</f>
        <v>457.26</v>
      </c>
      <c r="F476" s="6">
        <f>F477+F484</f>
        <v>407.26</v>
      </c>
    </row>
    <row r="477" spans="2:6" s="7" customFormat="1" ht="51" x14ac:dyDescent="0.2">
      <c r="B477" s="3" t="s">
        <v>461</v>
      </c>
      <c r="C477" s="4" t="s">
        <v>462</v>
      </c>
      <c r="D477" s="5" t="s">
        <v>7</v>
      </c>
      <c r="E477" s="6">
        <f>E478+E480+E482</f>
        <v>440.26</v>
      </c>
      <c r="F477" s="6">
        <f>F478+F480+F482</f>
        <v>390.26</v>
      </c>
    </row>
    <row r="478" spans="2:6" s="7" customFormat="1" ht="38.25" x14ac:dyDescent="0.2">
      <c r="B478" s="3" t="s">
        <v>463</v>
      </c>
      <c r="C478" s="4" t="s">
        <v>464</v>
      </c>
      <c r="D478" s="5" t="s">
        <v>7</v>
      </c>
      <c r="E478" s="6">
        <f>E479</f>
        <v>235</v>
      </c>
      <c r="F478" s="6">
        <f>F479</f>
        <v>185</v>
      </c>
    </row>
    <row r="479" spans="2:6" ht="25.5" x14ac:dyDescent="0.2">
      <c r="B479" s="3" t="s">
        <v>14</v>
      </c>
      <c r="C479" s="4" t="s">
        <v>464</v>
      </c>
      <c r="D479" s="5" t="s">
        <v>15</v>
      </c>
      <c r="E479" s="6">
        <f>'[1]ведомств26-27'!I152</f>
        <v>235</v>
      </c>
      <c r="F479" s="6">
        <f>'[1]ведомств26-27'!K152</f>
        <v>185</v>
      </c>
    </row>
    <row r="480" spans="2:6" s="7" customFormat="1" ht="25.5" x14ac:dyDescent="0.2">
      <c r="B480" s="3" t="s">
        <v>465</v>
      </c>
      <c r="C480" s="4" t="s">
        <v>466</v>
      </c>
      <c r="D480" s="5" t="s">
        <v>7</v>
      </c>
      <c r="E480" s="6">
        <f>E481</f>
        <v>100</v>
      </c>
      <c r="F480" s="6">
        <f>F481</f>
        <v>100</v>
      </c>
    </row>
    <row r="481" spans="2:6" ht="25.5" x14ac:dyDescent="0.2">
      <c r="B481" s="3" t="s">
        <v>14</v>
      </c>
      <c r="C481" s="4" t="s">
        <v>466</v>
      </c>
      <c r="D481" s="5" t="s">
        <v>15</v>
      </c>
      <c r="E481" s="6">
        <f>'[1]ведомств26-27'!I154</f>
        <v>100</v>
      </c>
      <c r="F481" s="6">
        <f>'[1]ведомств26-27'!K154</f>
        <v>100</v>
      </c>
    </row>
    <row r="482" spans="2:6" s="7" customFormat="1" ht="38.25" x14ac:dyDescent="0.2">
      <c r="B482" s="3" t="s">
        <v>467</v>
      </c>
      <c r="C482" s="4" t="s">
        <v>468</v>
      </c>
      <c r="D482" s="5" t="s">
        <v>7</v>
      </c>
      <c r="E482" s="6">
        <f>E483</f>
        <v>105.26</v>
      </c>
      <c r="F482" s="6">
        <f>F483</f>
        <v>105.26</v>
      </c>
    </row>
    <row r="483" spans="2:6" ht="25.5" x14ac:dyDescent="0.2">
      <c r="B483" s="3" t="s">
        <v>14</v>
      </c>
      <c r="C483" s="4" t="s">
        <v>468</v>
      </c>
      <c r="D483" s="5" t="s">
        <v>15</v>
      </c>
      <c r="E483" s="6">
        <f>'[1]ведомств26-27'!I156</f>
        <v>105.26</v>
      </c>
      <c r="F483" s="6">
        <f>'[1]ведомств26-27'!K156</f>
        <v>105.26</v>
      </c>
    </row>
    <row r="484" spans="2:6" s="7" customFormat="1" ht="38.25" x14ac:dyDescent="0.2">
      <c r="B484" s="3" t="s">
        <v>469</v>
      </c>
      <c r="C484" s="4" t="s">
        <v>470</v>
      </c>
      <c r="D484" s="5" t="s">
        <v>7</v>
      </c>
      <c r="E484" s="6">
        <f t="shared" ref="E484:F485" si="47">E485</f>
        <v>17</v>
      </c>
      <c r="F484" s="6">
        <f t="shared" si="47"/>
        <v>17</v>
      </c>
    </row>
    <row r="485" spans="2:6" s="7" customFormat="1" ht="25.5" x14ac:dyDescent="0.2">
      <c r="B485" s="3" t="s">
        <v>471</v>
      </c>
      <c r="C485" s="4" t="s">
        <v>472</v>
      </c>
      <c r="D485" s="5" t="s">
        <v>7</v>
      </c>
      <c r="E485" s="6">
        <f t="shared" si="47"/>
        <v>17</v>
      </c>
      <c r="F485" s="6">
        <f t="shared" si="47"/>
        <v>17</v>
      </c>
    </row>
    <row r="486" spans="2:6" ht="25.5" x14ac:dyDescent="0.2">
      <c r="B486" s="3" t="s">
        <v>14</v>
      </c>
      <c r="C486" s="4" t="s">
        <v>472</v>
      </c>
      <c r="D486" s="5" t="s">
        <v>15</v>
      </c>
      <c r="E486" s="6">
        <f>'[1]ведомств26-27'!I130</f>
        <v>17</v>
      </c>
      <c r="F486" s="6">
        <f>'[1]ведомств26-27'!K130</f>
        <v>17</v>
      </c>
    </row>
    <row r="487" spans="2:6" s="7" customFormat="1" ht="51" x14ac:dyDescent="0.2">
      <c r="B487" s="3" t="s">
        <v>473</v>
      </c>
      <c r="C487" s="4" t="s">
        <v>474</v>
      </c>
      <c r="D487" s="5" t="s">
        <v>7</v>
      </c>
      <c r="E487" s="6">
        <f>E488+E495+E498</f>
        <v>362.91</v>
      </c>
      <c r="F487" s="6">
        <f>F488+F495+F498</f>
        <v>363.82000000000005</v>
      </c>
    </row>
    <row r="488" spans="2:6" s="7" customFormat="1" ht="51" x14ac:dyDescent="0.2">
      <c r="B488" s="3" t="s">
        <v>475</v>
      </c>
      <c r="C488" s="4" t="s">
        <v>476</v>
      </c>
      <c r="D488" s="5" t="s">
        <v>7</v>
      </c>
      <c r="E488" s="6">
        <f>E489+E491+E493</f>
        <v>108.86</v>
      </c>
      <c r="F488" s="6">
        <f>F489+F491+F493</f>
        <v>108.86</v>
      </c>
    </row>
    <row r="489" spans="2:6" s="7" customFormat="1" ht="51" x14ac:dyDescent="0.2">
      <c r="B489" s="3" t="s">
        <v>477</v>
      </c>
      <c r="C489" s="4" t="s">
        <v>478</v>
      </c>
      <c r="D489" s="5" t="s">
        <v>7</v>
      </c>
      <c r="E489" s="6">
        <f>E490</f>
        <v>20</v>
      </c>
      <c r="F489" s="6">
        <f>F490</f>
        <v>20</v>
      </c>
    </row>
    <row r="490" spans="2:6" ht="25.5" x14ac:dyDescent="0.2">
      <c r="B490" s="3" t="s">
        <v>14</v>
      </c>
      <c r="C490" s="4" t="s">
        <v>478</v>
      </c>
      <c r="D490" s="5" t="s">
        <v>15</v>
      </c>
      <c r="E490" s="6">
        <f>'[1]ведомств26-27'!I160</f>
        <v>20</v>
      </c>
      <c r="F490" s="6">
        <f>'[1]ведомств26-27'!K160</f>
        <v>20</v>
      </c>
    </row>
    <row r="491" spans="2:6" s="7" customFormat="1" ht="51" x14ac:dyDescent="0.2">
      <c r="B491" s="3" t="s">
        <v>479</v>
      </c>
      <c r="C491" s="4" t="s">
        <v>480</v>
      </c>
      <c r="D491" s="5" t="s">
        <v>7</v>
      </c>
      <c r="E491" s="6">
        <f>E492</f>
        <v>50</v>
      </c>
      <c r="F491" s="6">
        <f>F492</f>
        <v>50</v>
      </c>
    </row>
    <row r="492" spans="2:6" ht="25.5" x14ac:dyDescent="0.2">
      <c r="B492" s="3" t="s">
        <v>14</v>
      </c>
      <c r="C492" s="4" t="s">
        <v>480</v>
      </c>
      <c r="D492" s="5" t="s">
        <v>15</v>
      </c>
      <c r="E492" s="6">
        <f>'[1]ведомств26-27'!I162</f>
        <v>50</v>
      </c>
      <c r="F492" s="6">
        <f>'[1]ведомств26-27'!K162</f>
        <v>50</v>
      </c>
    </row>
    <row r="493" spans="2:6" s="7" customFormat="1" ht="51" x14ac:dyDescent="0.2">
      <c r="B493" s="3" t="s">
        <v>481</v>
      </c>
      <c r="C493" s="4" t="s">
        <v>482</v>
      </c>
      <c r="D493" s="5" t="s">
        <v>7</v>
      </c>
      <c r="E493" s="6">
        <f>E494</f>
        <v>38.86</v>
      </c>
      <c r="F493" s="6">
        <f>F494</f>
        <v>38.86</v>
      </c>
    </row>
    <row r="494" spans="2:6" ht="25.5" x14ac:dyDescent="0.2">
      <c r="B494" s="3" t="s">
        <v>14</v>
      </c>
      <c r="C494" s="4" t="s">
        <v>482</v>
      </c>
      <c r="D494" s="5" t="s">
        <v>15</v>
      </c>
      <c r="E494" s="6">
        <f>'[1]ведомств26-27'!I785</f>
        <v>38.86</v>
      </c>
      <c r="F494" s="6">
        <f>'[1]ведомств26-27'!K785</f>
        <v>38.86</v>
      </c>
    </row>
    <row r="495" spans="2:6" s="7" customFormat="1" ht="63.75" x14ac:dyDescent="0.2">
      <c r="B495" s="3" t="s">
        <v>483</v>
      </c>
      <c r="C495" s="4" t="s">
        <v>484</v>
      </c>
      <c r="D495" s="5" t="s">
        <v>7</v>
      </c>
      <c r="E495" s="6">
        <f t="shared" ref="E495:F496" si="48">E496</f>
        <v>50</v>
      </c>
      <c r="F495" s="6">
        <f t="shared" si="48"/>
        <v>50</v>
      </c>
    </row>
    <row r="496" spans="2:6" s="7" customFormat="1" ht="38.25" x14ac:dyDescent="0.2">
      <c r="B496" s="3" t="s">
        <v>485</v>
      </c>
      <c r="C496" s="4" t="s">
        <v>486</v>
      </c>
      <c r="D496" s="5" t="s">
        <v>7</v>
      </c>
      <c r="E496" s="6">
        <f t="shared" si="48"/>
        <v>50</v>
      </c>
      <c r="F496" s="6">
        <f t="shared" si="48"/>
        <v>50</v>
      </c>
    </row>
    <row r="497" spans="2:6" ht="25.5" x14ac:dyDescent="0.2">
      <c r="B497" s="3" t="s">
        <v>14</v>
      </c>
      <c r="C497" s="4" t="s">
        <v>486</v>
      </c>
      <c r="D497" s="5" t="s">
        <v>15</v>
      </c>
      <c r="E497" s="6">
        <f>'[1]ведомств26-27'!I165</f>
        <v>50</v>
      </c>
      <c r="F497" s="6">
        <f>'[1]ведомств26-27'!K165</f>
        <v>50</v>
      </c>
    </row>
    <row r="498" spans="2:6" s="7" customFormat="1" ht="51" x14ac:dyDescent="0.2">
      <c r="B498" s="3" t="s">
        <v>487</v>
      </c>
      <c r="C498" s="4" t="s">
        <v>488</v>
      </c>
      <c r="D498" s="5" t="s">
        <v>7</v>
      </c>
      <c r="E498" s="6">
        <f t="shared" ref="E498:F499" si="49">E499</f>
        <v>204.05</v>
      </c>
      <c r="F498" s="6">
        <f t="shared" si="49"/>
        <v>204.96</v>
      </c>
    </row>
    <row r="499" spans="2:6" s="7" customFormat="1" ht="25.5" x14ac:dyDescent="0.2">
      <c r="B499" s="3" t="s">
        <v>489</v>
      </c>
      <c r="C499" s="4" t="s">
        <v>490</v>
      </c>
      <c r="D499" s="5" t="s">
        <v>7</v>
      </c>
      <c r="E499" s="6">
        <f t="shared" si="49"/>
        <v>204.05</v>
      </c>
      <c r="F499" s="6">
        <f t="shared" si="49"/>
        <v>204.96</v>
      </c>
    </row>
    <row r="500" spans="2:6" ht="25.5" x14ac:dyDescent="0.2">
      <c r="B500" s="3" t="s">
        <v>14</v>
      </c>
      <c r="C500" s="4" t="s">
        <v>490</v>
      </c>
      <c r="D500" s="5" t="s">
        <v>15</v>
      </c>
      <c r="E500" s="6">
        <f>'[1]ведомств26-27'!I168</f>
        <v>204.05</v>
      </c>
      <c r="F500" s="6">
        <f>'[1]ведомств26-27'!K168</f>
        <v>204.96</v>
      </c>
    </row>
    <row r="501" spans="2:6" s="7" customFormat="1" ht="114.75" x14ac:dyDescent="0.2">
      <c r="B501" s="3" t="s">
        <v>491</v>
      </c>
      <c r="C501" s="4" t="s">
        <v>492</v>
      </c>
      <c r="D501" s="5" t="s">
        <v>7</v>
      </c>
      <c r="E501" s="6">
        <f>E502</f>
        <v>8870.5499999999993</v>
      </c>
      <c r="F501" s="6">
        <f>F502</f>
        <v>8770.5499999999993</v>
      </c>
    </row>
    <row r="502" spans="2:6" s="7" customFormat="1" ht="25.5" x14ac:dyDescent="0.2">
      <c r="B502" s="3" t="s">
        <v>225</v>
      </c>
      <c r="C502" s="4" t="s">
        <v>493</v>
      </c>
      <c r="D502" s="5" t="s">
        <v>7</v>
      </c>
      <c r="E502" s="6">
        <f>E503+E506</f>
        <v>8870.5499999999993</v>
      </c>
      <c r="F502" s="6">
        <f>F503+F506</f>
        <v>8770.5499999999993</v>
      </c>
    </row>
    <row r="503" spans="2:6" s="7" customFormat="1" ht="25.5" x14ac:dyDescent="0.2">
      <c r="B503" s="3" t="s">
        <v>75</v>
      </c>
      <c r="C503" s="4" t="s">
        <v>494</v>
      </c>
      <c r="D503" s="5" t="s">
        <v>7</v>
      </c>
      <c r="E503" s="6">
        <f>E504+E505</f>
        <v>4607.87</v>
      </c>
      <c r="F503" s="6">
        <f>F504+F505</f>
        <v>4557.87</v>
      </c>
    </row>
    <row r="504" spans="2:6" ht="76.5" x14ac:dyDescent="0.2">
      <c r="B504" s="3" t="s">
        <v>37</v>
      </c>
      <c r="C504" s="4" t="s">
        <v>494</v>
      </c>
      <c r="D504" s="5" t="s">
        <v>38</v>
      </c>
      <c r="E504" s="6">
        <f>'[1]ведомств26-27'!I172</f>
        <v>4461.1400000000003</v>
      </c>
      <c r="F504" s="6">
        <f>'[1]ведомств26-27'!K172</f>
        <v>4461.1400000000003</v>
      </c>
    </row>
    <row r="505" spans="2:6" ht="25.5" x14ac:dyDescent="0.2">
      <c r="B505" s="3" t="s">
        <v>14</v>
      </c>
      <c r="C505" s="4" t="s">
        <v>494</v>
      </c>
      <c r="D505" s="5" t="s">
        <v>15</v>
      </c>
      <c r="E505" s="6">
        <f>'[1]ведомств26-27'!I173</f>
        <v>146.72999999999999</v>
      </c>
      <c r="F505" s="6">
        <f>'[1]ведомств26-27'!K173</f>
        <v>96.73</v>
      </c>
    </row>
    <row r="506" spans="2:6" s="7" customFormat="1" ht="25.5" x14ac:dyDescent="0.2">
      <c r="B506" s="3" t="s">
        <v>495</v>
      </c>
      <c r="C506" s="4" t="s">
        <v>496</v>
      </c>
      <c r="D506" s="5" t="s">
        <v>7</v>
      </c>
      <c r="E506" s="6">
        <f>E507+E508+E509</f>
        <v>4262.68</v>
      </c>
      <c r="F506" s="6">
        <f>F507+F508+F509</f>
        <v>4212.68</v>
      </c>
    </row>
    <row r="507" spans="2:6" ht="76.5" x14ac:dyDescent="0.2">
      <c r="B507" s="3" t="s">
        <v>37</v>
      </c>
      <c r="C507" s="4" t="s">
        <v>496</v>
      </c>
      <c r="D507" s="5" t="s">
        <v>38</v>
      </c>
      <c r="E507" s="6">
        <f>'[1]ведомств26-27'!I175</f>
        <v>4094.08</v>
      </c>
      <c r="F507" s="6">
        <f>'[1]ведомств26-27'!K175</f>
        <v>4094.08</v>
      </c>
    </row>
    <row r="508" spans="2:6" ht="25.5" x14ac:dyDescent="0.2">
      <c r="B508" s="3" t="s">
        <v>14</v>
      </c>
      <c r="C508" s="4" t="s">
        <v>496</v>
      </c>
      <c r="D508" s="5" t="s">
        <v>15</v>
      </c>
      <c r="E508" s="6">
        <f>'[1]ведомств26-27'!I176</f>
        <v>161.6</v>
      </c>
      <c r="F508" s="6">
        <f>'[1]ведомств26-27'!K176</f>
        <v>111.6</v>
      </c>
    </row>
    <row r="509" spans="2:6" x14ac:dyDescent="0.2">
      <c r="B509" s="3" t="s">
        <v>77</v>
      </c>
      <c r="C509" s="4" t="s">
        <v>496</v>
      </c>
      <c r="D509" s="5" t="s">
        <v>78</v>
      </c>
      <c r="E509" s="6">
        <f>'[1]ведомств26-27'!I177</f>
        <v>7</v>
      </c>
      <c r="F509" s="6">
        <f>'[1]ведомств26-27'!K177</f>
        <v>7</v>
      </c>
    </row>
    <row r="510" spans="2:6" s="7" customFormat="1" x14ac:dyDescent="0.2">
      <c r="B510" s="3" t="s">
        <v>497</v>
      </c>
      <c r="C510" s="4" t="s">
        <v>498</v>
      </c>
      <c r="D510" s="5" t="s">
        <v>7</v>
      </c>
      <c r="E510" s="6">
        <f t="shared" ref="E510:F512" si="50">E511</f>
        <v>400</v>
      </c>
      <c r="F510" s="6">
        <f t="shared" si="50"/>
        <v>300</v>
      </c>
    </row>
    <row r="511" spans="2:6" s="7" customFormat="1" ht="51" x14ac:dyDescent="0.2">
      <c r="B511" s="3" t="s">
        <v>499</v>
      </c>
      <c r="C511" s="4" t="s">
        <v>500</v>
      </c>
      <c r="D511" s="5" t="s">
        <v>7</v>
      </c>
      <c r="E511" s="6">
        <f t="shared" si="50"/>
        <v>400</v>
      </c>
      <c r="F511" s="6">
        <f t="shared" si="50"/>
        <v>300</v>
      </c>
    </row>
    <row r="512" spans="2:6" s="7" customFormat="1" ht="25.5" x14ac:dyDescent="0.2">
      <c r="B512" s="3" t="s">
        <v>501</v>
      </c>
      <c r="C512" s="4" t="s">
        <v>502</v>
      </c>
      <c r="D512" s="5" t="s">
        <v>7</v>
      </c>
      <c r="E512" s="6">
        <f t="shared" si="50"/>
        <v>400</v>
      </c>
      <c r="F512" s="6">
        <f t="shared" si="50"/>
        <v>300</v>
      </c>
    </row>
    <row r="513" spans="2:6" ht="25.5" x14ac:dyDescent="0.2">
      <c r="B513" s="3" t="s">
        <v>14</v>
      </c>
      <c r="C513" s="4" t="s">
        <v>502</v>
      </c>
      <c r="D513" s="5" t="s">
        <v>15</v>
      </c>
      <c r="E513" s="6">
        <f>'[1]ведомств26-27'!I1061+'[1]ведомств26-27'!I926+'[1]ведомств26-27'!I199</f>
        <v>400</v>
      </c>
      <c r="F513" s="6">
        <f>'[1]ведомств26-27'!K1061+'[1]ведомств26-27'!K926+'[1]ведомств26-27'!K199</f>
        <v>300</v>
      </c>
    </row>
    <row r="514" spans="2:6" s="7" customFormat="1" ht="38.25" x14ac:dyDescent="0.2">
      <c r="B514" s="3" t="s">
        <v>503</v>
      </c>
      <c r="C514" s="4" t="s">
        <v>504</v>
      </c>
      <c r="D514" s="5" t="s">
        <v>7</v>
      </c>
      <c r="E514" s="6">
        <f>E515+E518</f>
        <v>100</v>
      </c>
      <c r="F514" s="6">
        <f>F515+F518</f>
        <v>100</v>
      </c>
    </row>
    <row r="515" spans="2:6" s="7" customFormat="1" ht="38.25" x14ac:dyDescent="0.2">
      <c r="B515" s="3" t="s">
        <v>505</v>
      </c>
      <c r="C515" s="4" t="s">
        <v>506</v>
      </c>
      <c r="D515" s="5" t="s">
        <v>7</v>
      </c>
      <c r="E515" s="6">
        <f t="shared" ref="E515:F516" si="51">E516</f>
        <v>20</v>
      </c>
      <c r="F515" s="6">
        <f t="shared" si="51"/>
        <v>20</v>
      </c>
    </row>
    <row r="516" spans="2:6" s="7" customFormat="1" ht="25.5" x14ac:dyDescent="0.2">
      <c r="B516" s="3" t="s">
        <v>507</v>
      </c>
      <c r="C516" s="4" t="s">
        <v>508</v>
      </c>
      <c r="D516" s="5" t="s">
        <v>7</v>
      </c>
      <c r="E516" s="6">
        <f t="shared" si="51"/>
        <v>20</v>
      </c>
      <c r="F516" s="6">
        <f t="shared" si="51"/>
        <v>20</v>
      </c>
    </row>
    <row r="517" spans="2:6" ht="25.5" x14ac:dyDescent="0.2">
      <c r="B517" s="3" t="s">
        <v>14</v>
      </c>
      <c r="C517" s="4" t="s">
        <v>508</v>
      </c>
      <c r="D517" s="5" t="s">
        <v>15</v>
      </c>
      <c r="E517" s="6">
        <f>'[1]ведомств26-27'!I134</f>
        <v>20</v>
      </c>
      <c r="F517" s="6">
        <f>'[1]ведомств26-27'!K134</f>
        <v>20</v>
      </c>
    </row>
    <row r="518" spans="2:6" s="7" customFormat="1" ht="63.75" x14ac:dyDescent="0.2">
      <c r="B518" s="3" t="s">
        <v>509</v>
      </c>
      <c r="C518" s="4" t="s">
        <v>510</v>
      </c>
      <c r="D518" s="5" t="s">
        <v>7</v>
      </c>
      <c r="E518" s="6">
        <f t="shared" ref="E518:F519" si="52">E519</f>
        <v>80</v>
      </c>
      <c r="F518" s="6">
        <f t="shared" si="52"/>
        <v>80</v>
      </c>
    </row>
    <row r="519" spans="2:6" s="7" customFormat="1" ht="25.5" x14ac:dyDescent="0.2">
      <c r="B519" s="3" t="s">
        <v>511</v>
      </c>
      <c r="C519" s="4" t="s">
        <v>512</v>
      </c>
      <c r="D519" s="5" t="s">
        <v>7</v>
      </c>
      <c r="E519" s="6">
        <f t="shared" si="52"/>
        <v>80</v>
      </c>
      <c r="F519" s="6">
        <f t="shared" si="52"/>
        <v>80</v>
      </c>
    </row>
    <row r="520" spans="2:6" ht="25.5" x14ac:dyDescent="0.2">
      <c r="B520" s="3" t="s">
        <v>14</v>
      </c>
      <c r="C520" s="4" t="s">
        <v>512</v>
      </c>
      <c r="D520" s="5" t="s">
        <v>15</v>
      </c>
      <c r="E520" s="6">
        <f>'[1]ведомств26-27'!I137</f>
        <v>80</v>
      </c>
      <c r="F520" s="6">
        <f>'[1]ведомств26-27'!K137</f>
        <v>80</v>
      </c>
    </row>
    <row r="521" spans="2:6" s="7" customFormat="1" ht="25.5" x14ac:dyDescent="0.2">
      <c r="B521" s="3" t="s">
        <v>513</v>
      </c>
      <c r="C521" s="4" t="s">
        <v>514</v>
      </c>
      <c r="D521" s="5" t="s">
        <v>7</v>
      </c>
      <c r="E521" s="6">
        <f>E522+E535+E546</f>
        <v>61898.14</v>
      </c>
      <c r="F521" s="6">
        <f>F522+F535+F546</f>
        <v>59713.549999999996</v>
      </c>
    </row>
    <row r="522" spans="2:6" s="7" customFormat="1" ht="25.5" x14ac:dyDescent="0.2">
      <c r="B522" s="3" t="s">
        <v>515</v>
      </c>
      <c r="C522" s="4" t="s">
        <v>516</v>
      </c>
      <c r="D522" s="5" t="s">
        <v>7</v>
      </c>
      <c r="E522" s="6">
        <f>E523+E527+E529+E531+E533</f>
        <v>2544.21</v>
      </c>
      <c r="F522" s="6">
        <f>F523+F527+F529+F531+F533</f>
        <v>2489.6400000000003</v>
      </c>
    </row>
    <row r="523" spans="2:6" s="7" customFormat="1" ht="25.5" x14ac:dyDescent="0.2">
      <c r="B523" s="3" t="s">
        <v>138</v>
      </c>
      <c r="C523" s="4" t="s">
        <v>517</v>
      </c>
      <c r="D523" s="5" t="s">
        <v>7</v>
      </c>
      <c r="E523" s="6">
        <f>E524+E525+E526</f>
        <v>321.58000000000004</v>
      </c>
      <c r="F523" s="6">
        <f>F524+F525+F526</f>
        <v>319.21000000000004</v>
      </c>
    </row>
    <row r="524" spans="2:6" ht="76.5" x14ac:dyDescent="0.2">
      <c r="B524" s="3" t="s">
        <v>37</v>
      </c>
      <c r="C524" s="4" t="s">
        <v>517</v>
      </c>
      <c r="D524" s="5" t="s">
        <v>38</v>
      </c>
      <c r="E524" s="6">
        <f>'[1]ведомств26-27'!I12</f>
        <v>62.5</v>
      </c>
      <c r="F524" s="6">
        <f>'[1]ведомств26-27'!K12</f>
        <v>62.5</v>
      </c>
    </row>
    <row r="525" spans="2:6" ht="25.5" x14ac:dyDescent="0.2">
      <c r="B525" s="3" t="s">
        <v>14</v>
      </c>
      <c r="C525" s="4" t="s">
        <v>517</v>
      </c>
      <c r="D525" s="5" t="s">
        <v>15</v>
      </c>
      <c r="E525" s="6">
        <f>'[1]ведомств26-27'!I13</f>
        <v>251.08</v>
      </c>
      <c r="F525" s="6">
        <f>'[1]ведомств26-27'!K13</f>
        <v>248.71</v>
      </c>
    </row>
    <row r="526" spans="2:6" x14ac:dyDescent="0.2">
      <c r="B526" s="3" t="s">
        <v>77</v>
      </c>
      <c r="C526" s="4" t="s">
        <v>517</v>
      </c>
      <c r="D526" s="5" t="s">
        <v>78</v>
      </c>
      <c r="E526" s="6">
        <f>'[1]ведомств26-27'!I14</f>
        <v>8</v>
      </c>
      <c r="F526" s="6">
        <f>'[1]ведомств26-27'!K14</f>
        <v>8</v>
      </c>
    </row>
    <row r="527" spans="2:6" s="7" customFormat="1" ht="25.5" x14ac:dyDescent="0.2">
      <c r="B527" s="3" t="s">
        <v>140</v>
      </c>
      <c r="C527" s="4" t="s">
        <v>518</v>
      </c>
      <c r="D527" s="5" t="s">
        <v>7</v>
      </c>
      <c r="E527" s="6">
        <f>E528</f>
        <v>2000.43</v>
      </c>
      <c r="F527" s="6">
        <f>F528</f>
        <v>2000.43</v>
      </c>
    </row>
    <row r="528" spans="2:6" ht="76.5" x14ac:dyDescent="0.2">
      <c r="B528" s="3" t="s">
        <v>37</v>
      </c>
      <c r="C528" s="4" t="s">
        <v>518</v>
      </c>
      <c r="D528" s="5" t="s">
        <v>38</v>
      </c>
      <c r="E528" s="6">
        <f>'[1]ведомств26-27'!I16</f>
        <v>2000.43</v>
      </c>
      <c r="F528" s="6">
        <f>'[1]ведомств26-27'!K16</f>
        <v>2000.43</v>
      </c>
    </row>
    <row r="529" spans="2:6" s="7" customFormat="1" ht="63.75" x14ac:dyDescent="0.2">
      <c r="B529" s="3" t="s">
        <v>229</v>
      </c>
      <c r="C529" s="4" t="s">
        <v>519</v>
      </c>
      <c r="D529" s="5" t="s">
        <v>7</v>
      </c>
      <c r="E529" s="6">
        <f>E530</f>
        <v>122.2</v>
      </c>
      <c r="F529" s="6">
        <f>F530</f>
        <v>100</v>
      </c>
    </row>
    <row r="530" spans="2:6" ht="25.5" x14ac:dyDescent="0.2">
      <c r="B530" s="3" t="s">
        <v>14</v>
      </c>
      <c r="C530" s="4" t="s">
        <v>519</v>
      </c>
      <c r="D530" s="5" t="s">
        <v>15</v>
      </c>
      <c r="E530" s="6">
        <f>'[1]ведомств26-27'!I18</f>
        <v>122.2</v>
      </c>
      <c r="F530" s="6">
        <f>'[1]ведомств26-27'!K18</f>
        <v>100</v>
      </c>
    </row>
    <row r="531" spans="2:6" s="7" customFormat="1" ht="38.25" x14ac:dyDescent="0.2">
      <c r="B531" s="3" t="s">
        <v>144</v>
      </c>
      <c r="C531" s="4" t="s">
        <v>520</v>
      </c>
      <c r="D531" s="5" t="s">
        <v>7</v>
      </c>
      <c r="E531" s="6">
        <f>E532</f>
        <v>80</v>
      </c>
      <c r="F531" s="6">
        <f>F532</f>
        <v>50</v>
      </c>
    </row>
    <row r="532" spans="2:6" ht="25.5" x14ac:dyDescent="0.2">
      <c r="B532" s="3" t="s">
        <v>14</v>
      </c>
      <c r="C532" s="4" t="s">
        <v>520</v>
      </c>
      <c r="D532" s="5" t="s">
        <v>15</v>
      </c>
      <c r="E532" s="6">
        <f>'[1]ведомств26-27'!I25</f>
        <v>80</v>
      </c>
      <c r="F532" s="6">
        <f>'[1]ведомств26-27'!K25</f>
        <v>50</v>
      </c>
    </row>
    <row r="533" spans="2:6" s="7" customFormat="1" ht="25.5" x14ac:dyDescent="0.2">
      <c r="B533" s="3" t="s">
        <v>146</v>
      </c>
      <c r="C533" s="4" t="s">
        <v>521</v>
      </c>
      <c r="D533" s="5" t="s">
        <v>7</v>
      </c>
      <c r="E533" s="6">
        <f>E534</f>
        <v>20</v>
      </c>
      <c r="F533" s="6">
        <f>F534</f>
        <v>20</v>
      </c>
    </row>
    <row r="534" spans="2:6" ht="25.5" x14ac:dyDescent="0.2">
      <c r="B534" s="3" t="s">
        <v>14</v>
      </c>
      <c r="C534" s="4" t="s">
        <v>521</v>
      </c>
      <c r="D534" s="5" t="s">
        <v>15</v>
      </c>
      <c r="E534" s="6">
        <f>'[1]ведомств26-27'!I20</f>
        <v>20</v>
      </c>
      <c r="F534" s="6">
        <f>'[1]ведомств26-27'!K20</f>
        <v>20</v>
      </c>
    </row>
    <row r="535" spans="2:6" s="7" customFormat="1" ht="51" x14ac:dyDescent="0.2">
      <c r="B535" s="3" t="s">
        <v>522</v>
      </c>
      <c r="C535" s="4" t="s">
        <v>523</v>
      </c>
      <c r="D535" s="5" t="s">
        <v>7</v>
      </c>
      <c r="E535" s="6">
        <f>E536+E540+E542+E544</f>
        <v>2396.2200000000003</v>
      </c>
      <c r="F535" s="6">
        <f>F536+F540+F542+F544</f>
        <v>2344.8200000000002</v>
      </c>
    </row>
    <row r="536" spans="2:6" s="7" customFormat="1" ht="25.5" x14ac:dyDescent="0.2">
      <c r="B536" s="3" t="s">
        <v>138</v>
      </c>
      <c r="C536" s="4" t="s">
        <v>524</v>
      </c>
      <c r="D536" s="5" t="s">
        <v>7</v>
      </c>
      <c r="E536" s="6">
        <f>E537+E538+E539</f>
        <v>143.86000000000001</v>
      </c>
      <c r="F536" s="6">
        <f>F537+F538+F539</f>
        <v>123.86</v>
      </c>
    </row>
    <row r="537" spans="2:6" ht="76.5" x14ac:dyDescent="0.2">
      <c r="B537" s="3" t="s">
        <v>37</v>
      </c>
      <c r="C537" s="4" t="s">
        <v>524</v>
      </c>
      <c r="D537" s="5" t="s">
        <v>38</v>
      </c>
      <c r="E537" s="6">
        <f>'[1]ведомств26-27'!I734</f>
        <v>109.37</v>
      </c>
      <c r="F537" s="6">
        <f>'[1]ведомств26-27'!K734</f>
        <v>109.37</v>
      </c>
    </row>
    <row r="538" spans="2:6" ht="25.5" x14ac:dyDescent="0.2">
      <c r="B538" s="3" t="s">
        <v>14</v>
      </c>
      <c r="C538" s="4" t="s">
        <v>524</v>
      </c>
      <c r="D538" s="5" t="s">
        <v>15</v>
      </c>
      <c r="E538" s="6">
        <f>'[1]ведомств26-27'!I735</f>
        <v>24.49</v>
      </c>
      <c r="F538" s="6">
        <f>'[1]ведомств26-27'!K735</f>
        <v>9.49</v>
      </c>
    </row>
    <row r="539" spans="2:6" x14ac:dyDescent="0.2">
      <c r="B539" s="3" t="s">
        <v>77</v>
      </c>
      <c r="C539" s="4" t="s">
        <v>524</v>
      </c>
      <c r="D539" s="5" t="s">
        <v>78</v>
      </c>
      <c r="E539" s="6">
        <f>'[1]ведомств26-27'!I736</f>
        <v>10</v>
      </c>
      <c r="F539" s="6">
        <f>'[1]ведомств26-27'!K736</f>
        <v>5</v>
      </c>
    </row>
    <row r="540" spans="2:6" s="7" customFormat="1" ht="25.5" x14ac:dyDescent="0.2">
      <c r="B540" s="3" t="s">
        <v>140</v>
      </c>
      <c r="C540" s="4" t="s">
        <v>525</v>
      </c>
      <c r="D540" s="5" t="s">
        <v>7</v>
      </c>
      <c r="E540" s="6">
        <f>E541</f>
        <v>2196.36</v>
      </c>
      <c r="F540" s="6">
        <f>F541</f>
        <v>2196.36</v>
      </c>
    </row>
    <row r="541" spans="2:6" ht="76.5" x14ac:dyDescent="0.2">
      <c r="B541" s="3" t="s">
        <v>37</v>
      </c>
      <c r="C541" s="4" t="s">
        <v>525</v>
      </c>
      <c r="D541" s="5" t="s">
        <v>38</v>
      </c>
      <c r="E541" s="6">
        <f>'[1]ведомств26-27'!I738</f>
        <v>2196.36</v>
      </c>
      <c r="F541" s="6">
        <f>'[1]ведомств26-27'!K738</f>
        <v>2196.36</v>
      </c>
    </row>
    <row r="542" spans="2:6" s="7" customFormat="1" ht="63.75" x14ac:dyDescent="0.2">
      <c r="B542" s="3" t="s">
        <v>526</v>
      </c>
      <c r="C542" s="4" t="s">
        <v>527</v>
      </c>
      <c r="D542" s="5" t="s">
        <v>7</v>
      </c>
      <c r="E542" s="6">
        <f>E543</f>
        <v>46</v>
      </c>
      <c r="F542" s="6">
        <f>F543</f>
        <v>14.6</v>
      </c>
    </row>
    <row r="543" spans="2:6" ht="25.5" x14ac:dyDescent="0.2">
      <c r="B543" s="3" t="s">
        <v>14</v>
      </c>
      <c r="C543" s="4" t="s">
        <v>527</v>
      </c>
      <c r="D543" s="5" t="s">
        <v>15</v>
      </c>
      <c r="E543" s="6">
        <f>'[1]ведомств26-27'!I740</f>
        <v>46</v>
      </c>
      <c r="F543" s="6">
        <f>'[1]ведомств26-27'!K740</f>
        <v>14.6</v>
      </c>
    </row>
    <row r="544" spans="2:6" s="7" customFormat="1" ht="25.5" x14ac:dyDescent="0.2">
      <c r="B544" s="3" t="s">
        <v>146</v>
      </c>
      <c r="C544" s="4" t="s">
        <v>528</v>
      </c>
      <c r="D544" s="5" t="s">
        <v>7</v>
      </c>
      <c r="E544" s="6">
        <f>E545</f>
        <v>10</v>
      </c>
      <c r="F544" s="6">
        <f>F545</f>
        <v>10</v>
      </c>
    </row>
    <row r="545" spans="2:6" ht="25.5" x14ac:dyDescent="0.2">
      <c r="B545" s="3" t="s">
        <v>14</v>
      </c>
      <c r="C545" s="4" t="s">
        <v>528</v>
      </c>
      <c r="D545" s="5" t="s">
        <v>15</v>
      </c>
      <c r="E545" s="6">
        <f>'[1]ведомств26-27'!I742</f>
        <v>10</v>
      </c>
      <c r="F545" s="6">
        <f>'[1]ведомств26-27'!K742</f>
        <v>10</v>
      </c>
    </row>
    <row r="546" spans="2:6" s="7" customFormat="1" ht="38.25" x14ac:dyDescent="0.2">
      <c r="B546" s="3" t="s">
        <v>529</v>
      </c>
      <c r="C546" s="4" t="s">
        <v>530</v>
      </c>
      <c r="D546" s="5" t="s">
        <v>7</v>
      </c>
      <c r="E546" s="6">
        <f t="shared" ref="E546:F546" si="53">E547+E551+E553+E555+E557+E559+E561+E563+E565+E567+E569+E571</f>
        <v>56957.71</v>
      </c>
      <c r="F546" s="6">
        <f t="shared" si="53"/>
        <v>54879.09</v>
      </c>
    </row>
    <row r="547" spans="2:6" s="7" customFormat="1" ht="25.5" x14ac:dyDescent="0.2">
      <c r="B547" s="3" t="s">
        <v>138</v>
      </c>
      <c r="C547" s="4" t="s">
        <v>531</v>
      </c>
      <c r="D547" s="5" t="s">
        <v>7</v>
      </c>
      <c r="E547" s="6">
        <f>E548+E549+E550</f>
        <v>6534.23</v>
      </c>
      <c r="F547" s="6">
        <f>F548+F549+F550</f>
        <v>6154.7999999999993</v>
      </c>
    </row>
    <row r="548" spans="2:6" ht="76.5" x14ac:dyDescent="0.2">
      <c r="B548" s="3" t="s">
        <v>37</v>
      </c>
      <c r="C548" s="4" t="s">
        <v>531</v>
      </c>
      <c r="D548" s="5" t="s">
        <v>38</v>
      </c>
      <c r="E548" s="6">
        <f>'[1]ведомств26-27'!I670+'[1]ведомств26-27'!I749+'[1]ведомств26-27'!I824+'[1]ведомств26-27'!I892+'[1]ведомств26-27'!I961+'[1]ведомств26-27'!I1027+'[1]ведомств26-27'!I1098+'[1]ведомств26-27'!I1165</f>
        <v>1052.02</v>
      </c>
      <c r="F548" s="6">
        <f>'[1]ведомств26-27'!K670+'[1]ведомств26-27'!K749+'[1]ведомств26-27'!K824+'[1]ведомств26-27'!K892+'[1]ведомств26-27'!K961+'[1]ведомств26-27'!K1027+'[1]ведомств26-27'!K1098+'[1]ведомств26-27'!K1165</f>
        <v>1052.02</v>
      </c>
    </row>
    <row r="549" spans="2:6" ht="25.5" x14ac:dyDescent="0.2">
      <c r="B549" s="3" t="s">
        <v>14</v>
      </c>
      <c r="C549" s="4" t="s">
        <v>531</v>
      </c>
      <c r="D549" s="5" t="s">
        <v>15</v>
      </c>
      <c r="E549" s="6">
        <f>'[1]ведомств26-27'!I671+'[1]ведомств26-27'!I750+'[1]ведомств26-27'!I825+'[1]ведомств26-27'!I893+'[1]ведомств26-27'!I962+'[1]ведомств26-27'!I1028+'[1]ведомств26-27'!I1099+'[1]ведомств26-27'!I1166</f>
        <v>4646.1500000000005</v>
      </c>
      <c r="F549" s="6">
        <f>'[1]ведомств26-27'!K671+'[1]ведомств26-27'!K750+'[1]ведомств26-27'!K825+'[1]ведомств26-27'!K893+'[1]ведомств26-27'!K962+'[1]ведомств26-27'!K1028+'[1]ведомств26-27'!K1099+'[1]ведомств26-27'!K1166</f>
        <v>4266.72</v>
      </c>
    </row>
    <row r="550" spans="2:6" x14ac:dyDescent="0.2">
      <c r="B550" s="3" t="s">
        <v>77</v>
      </c>
      <c r="C550" s="4" t="s">
        <v>531</v>
      </c>
      <c r="D550" s="5" t="s">
        <v>78</v>
      </c>
      <c r="E550" s="6">
        <f>'[1]ведомств26-27'!I672+'[1]ведомств26-27'!I751+'[1]ведомств26-27'!I826+'[1]ведомств26-27'!I894+'[1]ведомств26-27'!I963+'[1]ведомств26-27'!I1029+'[1]ведомств26-27'!I1100+'[1]ведомств26-27'!I1167</f>
        <v>836.06</v>
      </c>
      <c r="F550" s="6">
        <f>'[1]ведомств26-27'!K672+'[1]ведомств26-27'!K751+'[1]ведомств26-27'!K826+'[1]ведомств26-27'!K894+'[1]ведомств26-27'!K963+'[1]ведомств26-27'!K1029+'[1]ведомств26-27'!K1100+'[1]ведомств26-27'!K1167</f>
        <v>836.06</v>
      </c>
    </row>
    <row r="551" spans="2:6" s="7" customFormat="1" ht="25.5" x14ac:dyDescent="0.2">
      <c r="B551" s="3" t="s">
        <v>140</v>
      </c>
      <c r="C551" s="4" t="s">
        <v>532</v>
      </c>
      <c r="D551" s="5" t="s">
        <v>7</v>
      </c>
      <c r="E551" s="6">
        <f>E552</f>
        <v>28790.469999999998</v>
      </c>
      <c r="F551" s="6">
        <f>F552</f>
        <v>28790.469999999998</v>
      </c>
    </row>
    <row r="552" spans="2:6" ht="76.5" x14ac:dyDescent="0.2">
      <c r="B552" s="3" t="s">
        <v>37</v>
      </c>
      <c r="C552" s="4" t="s">
        <v>532</v>
      </c>
      <c r="D552" s="5" t="s">
        <v>38</v>
      </c>
      <c r="E552" s="6">
        <f>'[1]ведомств26-27'!I674+'[1]ведомств26-27'!I753+'[1]ведомств26-27'!I828+'[1]ведомств26-27'!I896+'[1]ведомств26-27'!I965+'[1]ведомств26-27'!I1031+'[1]ведомств26-27'!I1102+'[1]ведомств26-27'!I1169</f>
        <v>28790.469999999998</v>
      </c>
      <c r="F552" s="6">
        <f>'[1]ведомств26-27'!K674+'[1]ведомств26-27'!K753+'[1]ведомств26-27'!K828+'[1]ведомств26-27'!K896+'[1]ведомств26-27'!K965+'[1]ведомств26-27'!K1031+'[1]ведомств26-27'!K1102+'[1]ведомств26-27'!K1169</f>
        <v>28790.469999999998</v>
      </c>
    </row>
    <row r="553" spans="2:6" s="7" customFormat="1" ht="25.5" x14ac:dyDescent="0.2">
      <c r="B553" s="3" t="s">
        <v>533</v>
      </c>
      <c r="C553" s="4" t="s">
        <v>534</v>
      </c>
      <c r="D553" s="5" t="s">
        <v>7</v>
      </c>
      <c r="E553" s="6">
        <f>E554</f>
        <v>15973.85</v>
      </c>
      <c r="F553" s="6">
        <f>F554</f>
        <v>14826.82</v>
      </c>
    </row>
    <row r="554" spans="2:6" x14ac:dyDescent="0.2">
      <c r="B554" s="3" t="s">
        <v>77</v>
      </c>
      <c r="C554" s="4" t="s">
        <v>534</v>
      </c>
      <c r="D554" s="5" t="s">
        <v>78</v>
      </c>
      <c r="E554" s="6">
        <f>'[1]ведомств26-27'!I319</f>
        <v>15973.85</v>
      </c>
      <c r="F554" s="6">
        <f>'[1]ведомств26-27'!K319</f>
        <v>14826.82</v>
      </c>
    </row>
    <row r="555" spans="2:6" s="7" customFormat="1" ht="63.75" x14ac:dyDescent="0.2">
      <c r="B555" s="3" t="s">
        <v>229</v>
      </c>
      <c r="C555" s="4" t="s">
        <v>535</v>
      </c>
      <c r="D555" s="5" t="s">
        <v>7</v>
      </c>
      <c r="E555" s="6">
        <f>E556</f>
        <v>761.47</v>
      </c>
      <c r="F555" s="6">
        <f>F556</f>
        <v>551.6</v>
      </c>
    </row>
    <row r="556" spans="2:6" ht="25.5" x14ac:dyDescent="0.2">
      <c r="B556" s="3" t="s">
        <v>14</v>
      </c>
      <c r="C556" s="4" t="s">
        <v>535</v>
      </c>
      <c r="D556" s="5" t="s">
        <v>15</v>
      </c>
      <c r="E556" s="6">
        <f>'[1]ведомств26-27'!I676+'[1]ведомств26-27'!I755+'[1]ведомств26-27'!I830+'[1]ведомств26-27'!I898+'[1]ведомств26-27'!I967+'[1]ведомств26-27'!I1033+'[1]ведомств26-27'!I1104+'[1]ведомств26-27'!I1171</f>
        <v>761.47</v>
      </c>
      <c r="F556" s="6">
        <f>'[1]ведомств26-27'!K676+'[1]ведомств26-27'!K755+'[1]ведомств26-27'!K830+'[1]ведомств26-27'!K898+'[1]ведомств26-27'!K967+'[1]ведомств26-27'!K1033+'[1]ведомств26-27'!K1104+'[1]ведомств26-27'!K1171</f>
        <v>551.6</v>
      </c>
    </row>
    <row r="557" spans="2:6" s="7" customFormat="1" ht="25.5" x14ac:dyDescent="0.2">
      <c r="B557" s="3" t="s">
        <v>536</v>
      </c>
      <c r="C557" s="4" t="s">
        <v>537</v>
      </c>
      <c r="D557" s="5" t="s">
        <v>7</v>
      </c>
      <c r="E557" s="6">
        <f>E558</f>
        <v>184.8</v>
      </c>
      <c r="F557" s="6">
        <f>F558</f>
        <v>110</v>
      </c>
    </row>
    <row r="558" spans="2:6" ht="25.5" x14ac:dyDescent="0.2">
      <c r="B558" s="3" t="s">
        <v>14</v>
      </c>
      <c r="C558" s="4" t="s">
        <v>537</v>
      </c>
      <c r="D558" s="5" t="s">
        <v>15</v>
      </c>
      <c r="E558" s="6">
        <f>'[1]ведомств26-27'!I885+'[1]ведомств26-27'!I1158</f>
        <v>184.8</v>
      </c>
      <c r="F558" s="6">
        <f>'[1]ведомств26-27'!K885+'[1]ведомств26-27'!K1158</f>
        <v>110</v>
      </c>
    </row>
    <row r="559" spans="2:6" s="7" customFormat="1" ht="38.25" x14ac:dyDescent="0.2">
      <c r="B559" s="3" t="s">
        <v>538</v>
      </c>
      <c r="C559" s="4" t="s">
        <v>539</v>
      </c>
      <c r="D559" s="5" t="s">
        <v>7</v>
      </c>
      <c r="E559" s="6">
        <f>E560</f>
        <v>330</v>
      </c>
      <c r="F559" s="6">
        <f>F560</f>
        <v>280</v>
      </c>
    </row>
    <row r="560" spans="2:6" ht="38.25" x14ac:dyDescent="0.2">
      <c r="B560" s="3" t="s">
        <v>122</v>
      </c>
      <c r="C560" s="4" t="s">
        <v>539</v>
      </c>
      <c r="D560" s="5" t="s">
        <v>123</v>
      </c>
      <c r="E560" s="6">
        <f>'[1]ведомств26-27'!I141</f>
        <v>330</v>
      </c>
      <c r="F560" s="6">
        <f>'[1]ведомств26-27'!K141</f>
        <v>280</v>
      </c>
    </row>
    <row r="561" spans="2:6" s="7" customFormat="1" ht="38.25" x14ac:dyDescent="0.2">
      <c r="B561" s="3" t="s">
        <v>144</v>
      </c>
      <c r="C561" s="4" t="s">
        <v>540</v>
      </c>
      <c r="D561" s="5" t="s">
        <v>7</v>
      </c>
      <c r="E561" s="6">
        <f>E562</f>
        <v>444.65000000000003</v>
      </c>
      <c r="F561" s="6">
        <f>F562</f>
        <v>377.05</v>
      </c>
    </row>
    <row r="562" spans="2:6" ht="25.5" x14ac:dyDescent="0.2">
      <c r="B562" s="3" t="s">
        <v>14</v>
      </c>
      <c r="C562" s="4" t="s">
        <v>540</v>
      </c>
      <c r="D562" s="5" t="s">
        <v>15</v>
      </c>
      <c r="E562" s="6">
        <f>'[1]ведомств26-27'!I689+'[1]ведомств26-27'!I768+'[1]ведомств26-27'!I843+'[1]ведомств26-27'!I911+'[1]ведомств26-27'!I980+'[1]ведомств26-27'!I1046+'[1]ведомств26-27'!I1116+'[1]ведомств26-27'!I1184</f>
        <v>444.65000000000003</v>
      </c>
      <c r="F562" s="6">
        <f>'[1]ведомств26-27'!K689+'[1]ведомств26-27'!K768+'[1]ведомств26-27'!K843+'[1]ведомств26-27'!K911+'[1]ведомств26-27'!K980+'[1]ведомств26-27'!K1046+'[1]ведомств26-27'!K1116+'[1]ведомств26-27'!K1184</f>
        <v>377.05</v>
      </c>
    </row>
    <row r="563" spans="2:6" s="7" customFormat="1" ht="25.5" x14ac:dyDescent="0.2">
      <c r="B563" s="3" t="s">
        <v>146</v>
      </c>
      <c r="C563" s="4" t="s">
        <v>541</v>
      </c>
      <c r="D563" s="5" t="s">
        <v>7</v>
      </c>
      <c r="E563" s="6">
        <f>E564</f>
        <v>734.28999999999985</v>
      </c>
      <c r="F563" s="6">
        <f>F564</f>
        <v>621.97</v>
      </c>
    </row>
    <row r="564" spans="2:6" ht="25.5" x14ac:dyDescent="0.2">
      <c r="B564" s="3" t="s">
        <v>14</v>
      </c>
      <c r="C564" s="4" t="s">
        <v>541</v>
      </c>
      <c r="D564" s="5" t="s">
        <v>15</v>
      </c>
      <c r="E564" s="6">
        <f>'[1]ведомств26-27'!I678+'[1]ведомств26-27'!I757+'[1]ведомств26-27'!I770+'[1]ведомств26-27'!I832+'[1]ведомств26-27'!I845+'[1]ведомств26-27'!I900+'[1]ведомств26-27'!I969+'[1]ведомств26-27'!I1035+'[1]ведомств26-27'!I1106+'[1]ведомств26-27'!I1173</f>
        <v>734.28999999999985</v>
      </c>
      <c r="F564" s="6">
        <f>'[1]ведомств26-27'!K678+'[1]ведомств26-27'!K757+'[1]ведомств26-27'!K770+'[1]ведомств26-27'!K832+'[1]ведомств26-27'!K845+'[1]ведомств26-27'!K900+'[1]ведомств26-27'!K969+'[1]ведомств26-27'!K1035+'[1]ведомств26-27'!K1106+'[1]ведомств26-27'!K1173</f>
        <v>621.97</v>
      </c>
    </row>
    <row r="565" spans="2:6" s="7" customFormat="1" ht="51" x14ac:dyDescent="0.2">
      <c r="B565" s="3" t="s">
        <v>542</v>
      </c>
      <c r="C565" s="4" t="s">
        <v>543</v>
      </c>
      <c r="D565" s="5" t="s">
        <v>7</v>
      </c>
      <c r="E565" s="6">
        <f>E566</f>
        <v>60.32</v>
      </c>
      <c r="F565" s="6">
        <f>F566</f>
        <v>60.32</v>
      </c>
    </row>
    <row r="566" spans="2:6" ht="25.5" x14ac:dyDescent="0.2">
      <c r="B566" s="3" t="s">
        <v>14</v>
      </c>
      <c r="C566" s="4" t="s">
        <v>543</v>
      </c>
      <c r="D566" s="5" t="s">
        <v>15</v>
      </c>
      <c r="E566" s="6">
        <f>'[1]ведомств26-27'!I691+'[1]ведомств26-27'!I772+'[1]ведомств26-27'!I913+'[1]ведомств26-27'!I982+'[1]ведомств26-27'!I1048+'[1]ведомств26-27'!I1118+'[1]ведомств26-27'!I1186</f>
        <v>60.32</v>
      </c>
      <c r="F566" s="6">
        <f>'[1]ведомств26-27'!K691+'[1]ведомств26-27'!K772+'[1]ведомств26-27'!K913+'[1]ведомств26-27'!K982+'[1]ведомств26-27'!K1048+'[1]ведомств26-27'!K1118+'[1]ведомств26-27'!K1186</f>
        <v>60.32</v>
      </c>
    </row>
    <row r="567" spans="2:6" s="7" customFormat="1" ht="76.5" x14ac:dyDescent="0.2">
      <c r="B567" s="3" t="s">
        <v>544</v>
      </c>
      <c r="C567" s="4" t="s">
        <v>545</v>
      </c>
      <c r="D567" s="5" t="s">
        <v>7</v>
      </c>
      <c r="E567" s="6">
        <f>E568</f>
        <v>150</v>
      </c>
      <c r="F567" s="6">
        <f>F568</f>
        <v>50</v>
      </c>
    </row>
    <row r="568" spans="2:6" ht="25.5" x14ac:dyDescent="0.2">
      <c r="B568" s="3" t="s">
        <v>14</v>
      </c>
      <c r="C568" s="4" t="s">
        <v>545</v>
      </c>
      <c r="D568" s="5" t="s">
        <v>15</v>
      </c>
      <c r="E568" s="6">
        <f>'[1]ведомств26-27'!I76</f>
        <v>150</v>
      </c>
      <c r="F568" s="6">
        <f>'[1]ведомств26-27'!K76</f>
        <v>50</v>
      </c>
    </row>
    <row r="569" spans="2:6" s="7" customFormat="1" ht="38.25" x14ac:dyDescent="0.2">
      <c r="B569" s="12" t="s">
        <v>546</v>
      </c>
      <c r="C569" s="4" t="s">
        <v>547</v>
      </c>
      <c r="D569" s="5" t="s">
        <v>7</v>
      </c>
      <c r="E569" s="6">
        <f>E570</f>
        <v>1756.6299999999999</v>
      </c>
      <c r="F569" s="6">
        <f>F570</f>
        <v>1819.0600000000002</v>
      </c>
    </row>
    <row r="570" spans="2:6" ht="76.5" x14ac:dyDescent="0.2">
      <c r="B570" s="3" t="s">
        <v>37</v>
      </c>
      <c r="C570" s="4" t="s">
        <v>547</v>
      </c>
      <c r="D570" s="5" t="s">
        <v>38</v>
      </c>
      <c r="E570" s="6">
        <f>'[1]ведомств26-27'!I697+'[1]ведомств26-27'!I778+'[1]ведомств26-27'!I851+'[1]ведомств26-27'!I919+'[1]ведомств26-27'!I988+'[1]ведомств26-27'!I1054+'[1]ведомств26-27'!I1124+'[1]ведомств26-27'!I1192</f>
        <v>1756.6299999999999</v>
      </c>
      <c r="F570" s="6">
        <f>'[1]ведомств26-27'!K697+'[1]ведомств26-27'!K778+'[1]ведомств26-27'!K851+'[1]ведомств26-27'!K919+'[1]ведомств26-27'!K988+'[1]ведомств26-27'!K1054+'[1]ведомств26-27'!K1124+'[1]ведомств26-27'!K1192</f>
        <v>1819.0600000000002</v>
      </c>
    </row>
    <row r="571" spans="2:6" ht="25.5" x14ac:dyDescent="0.2">
      <c r="B571" s="12" t="s">
        <v>548</v>
      </c>
      <c r="C571" s="13" t="s">
        <v>549</v>
      </c>
      <c r="D571" s="14">
        <v>0</v>
      </c>
      <c r="E571" s="6">
        <f>E572</f>
        <v>1237</v>
      </c>
      <c r="F571" s="6">
        <f>F572</f>
        <v>1237</v>
      </c>
    </row>
    <row r="572" spans="2:6" ht="25.5" x14ac:dyDescent="0.2">
      <c r="B572" s="12" t="s">
        <v>14</v>
      </c>
      <c r="C572" s="13" t="s">
        <v>549</v>
      </c>
      <c r="D572" s="14" t="s">
        <v>15</v>
      </c>
      <c r="E572" s="6">
        <f>'[1]ведомств26-27'!I712+'[1]ведомств26-27'!I800+'[1]ведомств26-27'!I864+'[1]ведомств26-27'!I939+'[1]ведомств26-27'!I1003+'[1]ведомств26-27'!I1076+'[1]ведомств26-27'!I1137</f>
        <v>1237</v>
      </c>
      <c r="F572" s="6">
        <f>'[1]ведомств26-27'!K712+'[1]ведомств26-27'!K800+'[1]ведомств26-27'!K864+'[1]ведомств26-27'!K939+'[1]ведомств26-27'!K1003+'[1]ведомств26-27'!K1076+'[1]ведомств26-27'!K1137</f>
        <v>1237</v>
      </c>
    </row>
    <row r="573" spans="2:6" s="7" customFormat="1" x14ac:dyDescent="0.2">
      <c r="B573" s="23" t="s">
        <v>550</v>
      </c>
      <c r="C573" s="23"/>
      <c r="D573" s="23"/>
      <c r="E573" s="24">
        <f>E521+E445+E436+E418+E342+E321+E254+E245+E125+E9</f>
        <v>1079221.3030000001</v>
      </c>
      <c r="F573" s="24">
        <f>F521+F445+F436+F418+F342+F321+F254+F245+F125+F9</f>
        <v>983169.03600000008</v>
      </c>
    </row>
    <row r="574" spans="2:6" x14ac:dyDescent="0.2">
      <c r="B574" s="25" t="s">
        <v>551</v>
      </c>
      <c r="C574" s="26"/>
      <c r="D574" s="26"/>
      <c r="E574" s="27">
        <f>'[1]ведомств26-27'!I1220</f>
        <v>15135.62</v>
      </c>
      <c r="F574" s="27">
        <f>'[1]ведомств26-27'!K1220</f>
        <v>30398.639999999999</v>
      </c>
    </row>
    <row r="575" spans="2:6" s="7" customFormat="1" x14ac:dyDescent="0.2">
      <c r="B575" s="28" t="s">
        <v>552</v>
      </c>
      <c r="C575" s="29"/>
      <c r="D575" s="29"/>
      <c r="E575" s="30">
        <f t="shared" ref="E575:F575" si="54">E574+E573</f>
        <v>1094356.9230000002</v>
      </c>
      <c r="F575" s="30">
        <f t="shared" si="54"/>
        <v>1013567.6760000001</v>
      </c>
    </row>
    <row r="577" spans="5:6" x14ac:dyDescent="0.2">
      <c r="E577" s="31"/>
      <c r="F577" s="31"/>
    </row>
    <row r="579" spans="5:6" x14ac:dyDescent="0.2">
      <c r="E579" s="32"/>
      <c r="F579" s="32"/>
    </row>
  </sheetData>
  <mergeCells count="1">
    <mergeCell ref="B2:F5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2024-10-30T11:50:20Z</dcterms:created>
  <dcterms:modified xsi:type="dcterms:W3CDTF">2024-10-31T05:18:22Z</dcterms:modified>
</cp:coreProperties>
</file>