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1835"/>
  </bookViews>
  <sheets>
    <sheet name="приложение 7" sheetId="1" r:id="rId1"/>
  </sheets>
  <externalReferences>
    <externalReference r:id="rId2"/>
  </externalReferences>
  <calcPr calcId="144525" iterate="1"/>
</workbook>
</file>

<file path=xl/calcChain.xml><?xml version="1.0" encoding="utf-8"?>
<calcChain xmlns="http://schemas.openxmlformats.org/spreadsheetml/2006/main">
  <c r="E583" i="1" l="1"/>
  <c r="E582" i="1" s="1"/>
  <c r="E581" i="1"/>
  <c r="E580" i="1" s="1"/>
  <c r="E579" i="1"/>
  <c r="E578" i="1" s="1"/>
  <c r="E577" i="1"/>
  <c r="E576" i="1" s="1"/>
  <c r="E575" i="1"/>
  <c r="E574" i="1"/>
  <c r="E573" i="1"/>
  <c r="E572" i="1" s="1"/>
  <c r="E571" i="1"/>
  <c r="E570" i="1" s="1"/>
  <c r="E569" i="1"/>
  <c r="E568" i="1" s="1"/>
  <c r="E567" i="1"/>
  <c r="E566" i="1" s="1"/>
  <c r="E565" i="1"/>
  <c r="E564" i="1" s="1"/>
  <c r="E563" i="1"/>
  <c r="E562" i="1"/>
  <c r="E561" i="1"/>
  <c r="E560" i="1" s="1"/>
  <c r="E559" i="1"/>
  <c r="E558" i="1" s="1"/>
  <c r="E557" i="1"/>
  <c r="E556" i="1"/>
  <c r="E555" i="1"/>
  <c r="E554" i="1" s="1"/>
  <c r="E552" i="1"/>
  <c r="E551" i="1"/>
  <c r="E550" i="1"/>
  <c r="E549" i="1" s="1"/>
  <c r="E548" i="1"/>
  <c r="E547" i="1"/>
  <c r="E546" i="1"/>
  <c r="E545" i="1"/>
  <c r="E544" i="1"/>
  <c r="E543" i="1"/>
  <c r="E541" i="1"/>
  <c r="E540" i="1" s="1"/>
  <c r="E539" i="1"/>
  <c r="E538" i="1"/>
  <c r="E537" i="1"/>
  <c r="E536" i="1" s="1"/>
  <c r="E535" i="1"/>
  <c r="E534" i="1" s="1"/>
  <c r="E533" i="1"/>
  <c r="E532" i="1"/>
  <c r="E531" i="1"/>
  <c r="E527" i="1"/>
  <c r="E526" i="1"/>
  <c r="E525" i="1" s="1"/>
  <c r="E524" i="1"/>
  <c r="E523" i="1"/>
  <c r="E522" i="1" s="1"/>
  <c r="E521" i="1" s="1"/>
  <c r="E520" i="1"/>
  <c r="E519" i="1"/>
  <c r="E518" i="1" s="1"/>
  <c r="E517" i="1" s="1"/>
  <c r="E516" i="1"/>
  <c r="E515" i="1"/>
  <c r="E514" i="1"/>
  <c r="E512" i="1"/>
  <c r="E511" i="1"/>
  <c r="E507" i="1"/>
  <c r="E506" i="1" s="1"/>
  <c r="E505" i="1" s="1"/>
  <c r="E504" i="1"/>
  <c r="E503" i="1"/>
  <c r="E502" i="1"/>
  <c r="E501" i="1"/>
  <c r="E500" i="1" s="1"/>
  <c r="E499" i="1"/>
  <c r="E498" i="1" s="1"/>
  <c r="E497" i="1"/>
  <c r="E496" i="1" s="1"/>
  <c r="E493" i="1"/>
  <c r="E492" i="1" s="1"/>
  <c r="E491" i="1" s="1"/>
  <c r="E490" i="1"/>
  <c r="E489" i="1" s="1"/>
  <c r="E488" i="1"/>
  <c r="E487" i="1" s="1"/>
  <c r="E486" i="1"/>
  <c r="E485" i="1"/>
  <c r="E482" i="1"/>
  <c r="E481" i="1"/>
  <c r="E480" i="1" s="1"/>
  <c r="E479" i="1"/>
  <c r="E478" i="1"/>
  <c r="E477" i="1" s="1"/>
  <c r="E476" i="1"/>
  <c r="E475" i="1"/>
  <c r="E474" i="1" s="1"/>
  <c r="E473" i="1"/>
  <c r="E472" i="1" s="1"/>
  <c r="E471" i="1" s="1"/>
  <c r="E470" i="1"/>
  <c r="E469" i="1"/>
  <c r="E468" i="1" s="1"/>
  <c r="E467" i="1"/>
  <c r="E466" i="1" s="1"/>
  <c r="E465" i="1" s="1"/>
  <c r="E464" i="1"/>
  <c r="E463" i="1"/>
  <c r="E462" i="1" s="1"/>
  <c r="E461" i="1"/>
  <c r="E460" i="1" s="1"/>
  <c r="E458" i="1"/>
  <c r="E457" i="1"/>
  <c r="E454" i="1" s="1"/>
  <c r="E456" i="1"/>
  <c r="E455" i="1"/>
  <c r="E451" i="1"/>
  <c r="E450" i="1" s="1"/>
  <c r="E449" i="1" s="1"/>
  <c r="E448" i="1" s="1"/>
  <c r="E447" i="1"/>
  <c r="E446" i="1" s="1"/>
  <c r="E445" i="1" s="1"/>
  <c r="E444" i="1" s="1"/>
  <c r="E443" i="1" s="1"/>
  <c r="E442" i="1"/>
  <c r="E441" i="1" s="1"/>
  <c r="E440" i="1"/>
  <c r="E439" i="1"/>
  <c r="E438" i="1"/>
  <c r="E437" i="1" s="1"/>
  <c r="E436" i="1"/>
  <c r="E435" i="1"/>
  <c r="E434" i="1" s="1"/>
  <c r="E431" i="1"/>
  <c r="E430" i="1" s="1"/>
  <c r="E429" i="1"/>
  <c r="E428" i="1" s="1"/>
  <c r="E424" i="1"/>
  <c r="E423" i="1"/>
  <c r="E419" i="1"/>
  <c r="E418" i="1"/>
  <c r="E417" i="1" s="1"/>
  <c r="E416" i="1"/>
  <c r="E415" i="1"/>
  <c r="E414" i="1"/>
  <c r="E411" i="1"/>
  <c r="E410" i="1" s="1"/>
  <c r="E409" i="1"/>
  <c r="E408" i="1" s="1"/>
  <c r="E407" i="1"/>
  <c r="E406" i="1"/>
  <c r="E405" i="1"/>
  <c r="E401" i="1"/>
  <c r="E400" i="1" s="1"/>
  <c r="E399" i="1"/>
  <c r="E398" i="1" s="1"/>
  <c r="E396" i="1"/>
  <c r="E395" i="1" s="1"/>
  <c r="E394" i="1" s="1"/>
  <c r="E393" i="1"/>
  <c r="E392" i="1" s="1"/>
  <c r="E391" i="1" s="1"/>
  <c r="E390" i="1"/>
  <c r="E389" i="1"/>
  <c r="E388" i="1"/>
  <c r="E387" i="1" s="1"/>
  <c r="E386" i="1"/>
  <c r="E385" i="1" s="1"/>
  <c r="E384" i="1"/>
  <c r="E383" i="1"/>
  <c r="E382" i="1"/>
  <c r="E381" i="1"/>
  <c r="E377" i="1"/>
  <c r="E376" i="1" s="1"/>
  <c r="E375" i="1" s="1"/>
  <c r="E374" i="1" s="1"/>
  <c r="E373" i="1"/>
  <c r="E372" i="1" s="1"/>
  <c r="E371" i="1"/>
  <c r="E370" i="1" s="1"/>
  <c r="E369" i="1"/>
  <c r="E368" i="1"/>
  <c r="E367" i="1"/>
  <c r="E366" i="1" s="1"/>
  <c r="E363" i="1"/>
  <c r="E362" i="1" s="1"/>
  <c r="E361" i="1" s="1"/>
  <c r="E360" i="1"/>
  <c r="E359" i="1" s="1"/>
  <c r="E358" i="1"/>
  <c r="E357" i="1" s="1"/>
  <c r="E356" i="1"/>
  <c r="E355" i="1"/>
  <c r="E354" i="1"/>
  <c r="E353" i="1"/>
  <c r="E348" i="1"/>
  <c r="E347" i="1" s="1"/>
  <c r="E346" i="1"/>
  <c r="E345" i="1" s="1"/>
  <c r="E344" i="1"/>
  <c r="E343" i="1" s="1"/>
  <c r="E342" i="1"/>
  <c r="E341" i="1"/>
  <c r="E340" i="1"/>
  <c r="E339" i="1" s="1"/>
  <c r="E336" i="1"/>
  <c r="E335" i="1" s="1"/>
  <c r="E334" i="1"/>
  <c r="E333" i="1"/>
  <c r="E332" i="1"/>
  <c r="E327" i="1"/>
  <c r="E326" i="1"/>
  <c r="E325" i="1"/>
  <c r="E321" i="1"/>
  <c r="E320" i="1" s="1"/>
  <c r="E319" i="1" s="1"/>
  <c r="E318" i="1"/>
  <c r="E317" i="1" s="1"/>
  <c r="E316" i="1"/>
  <c r="E315" i="1"/>
  <c r="E314" i="1" s="1"/>
  <c r="E313" i="1"/>
  <c r="E312" i="1"/>
  <c r="E311" i="1" s="1"/>
  <c r="E310" i="1"/>
  <c r="E309" i="1"/>
  <c r="E307" i="1"/>
  <c r="E306" i="1"/>
  <c r="E305" i="1"/>
  <c r="E304" i="1"/>
  <c r="E303" i="1"/>
  <c r="E301" i="1"/>
  <c r="E300" i="1" s="1"/>
  <c r="E299" i="1"/>
  <c r="E298" i="1"/>
  <c r="E297" i="1"/>
  <c r="E296" i="1"/>
  <c r="E295" i="1" s="1"/>
  <c r="E294" i="1"/>
  <c r="E293" i="1"/>
  <c r="E291" i="1"/>
  <c r="E290" i="1"/>
  <c r="E289" i="1" s="1"/>
  <c r="E288" i="1"/>
  <c r="E287" i="1"/>
  <c r="E286" i="1"/>
  <c r="E285" i="1"/>
  <c r="E284" i="1"/>
  <c r="E283" i="1" s="1"/>
  <c r="E282" i="1"/>
  <c r="E281" i="1"/>
  <c r="E279" i="1"/>
  <c r="E278" i="1"/>
  <c r="E277" i="1" s="1"/>
  <c r="E276" i="1"/>
  <c r="E275" i="1"/>
  <c r="E274" i="1"/>
  <c r="E273" i="1"/>
  <c r="E272" i="1"/>
  <c r="E270" i="1"/>
  <c r="E269" i="1"/>
  <c r="E268" i="1"/>
  <c r="E264" i="1"/>
  <c r="E263" i="1" s="1"/>
  <c r="E262" i="1" s="1"/>
  <c r="E261" i="1" s="1"/>
  <c r="E260" i="1"/>
  <c r="E259" i="1" s="1"/>
  <c r="E258" i="1" s="1"/>
  <c r="E257" i="1" s="1"/>
  <c r="E255" i="1"/>
  <c r="E254" i="1"/>
  <c r="E253" i="1"/>
  <c r="E250" i="1"/>
  <c r="E249" i="1" s="1"/>
  <c r="E248" i="1"/>
  <c r="E247" i="1"/>
  <c r="E244" i="1"/>
  <c r="E243" i="1"/>
  <c r="E242" i="1"/>
  <c r="E241" i="1"/>
  <c r="E240" i="1"/>
  <c r="E239" i="1" s="1"/>
  <c r="E238" i="1"/>
  <c r="E237" i="1" s="1"/>
  <c r="E236" i="1"/>
  <c r="E235" i="1"/>
  <c r="E234" i="1"/>
  <c r="E230" i="1"/>
  <c r="E229" i="1"/>
  <c r="E228" i="1" s="1"/>
  <c r="E227" i="1" s="1"/>
  <c r="E226" i="1" s="1"/>
  <c r="E225" i="1"/>
  <c r="E224" i="1"/>
  <c r="E222" i="1"/>
  <c r="E221" i="1"/>
  <c r="E218" i="1"/>
  <c r="E217" i="1"/>
  <c r="E216" i="1" s="1"/>
  <c r="E215" i="1" s="1"/>
  <c r="E214" i="1"/>
  <c r="E213" i="1"/>
  <c r="E212" i="1" s="1"/>
  <c r="E211" i="1" s="1"/>
  <c r="E210" i="1"/>
  <c r="E209" i="1"/>
  <c r="E206" i="1"/>
  <c r="E205" i="1"/>
  <c r="E204" i="1" s="1"/>
  <c r="E203" i="1" s="1"/>
  <c r="E202" i="1"/>
  <c r="E201" i="1"/>
  <c r="E200" i="1" s="1"/>
  <c r="E199" i="1"/>
  <c r="E198" i="1"/>
  <c r="E197" i="1"/>
  <c r="E195" i="1"/>
  <c r="E191" i="1" s="1"/>
  <c r="E194" i="1"/>
  <c r="E193" i="1"/>
  <c r="E192" i="1"/>
  <c r="E190" i="1"/>
  <c r="E189" i="1" s="1"/>
  <c r="E188" i="1"/>
  <c r="E187" i="1"/>
  <c r="E185" i="1"/>
  <c r="E184" i="1"/>
  <c r="E183" i="1"/>
  <c r="E182" i="1" s="1"/>
  <c r="E181" i="1"/>
  <c r="E180" i="1"/>
  <c r="E179" i="1"/>
  <c r="E178" i="1" s="1"/>
  <c r="E176" i="1"/>
  <c r="E175" i="1"/>
  <c r="E173" i="1"/>
  <c r="E171" i="1"/>
  <c r="E170" i="1"/>
  <c r="E169" i="1"/>
  <c r="E168" i="1"/>
  <c r="E167" i="1"/>
  <c r="E165" i="1"/>
  <c r="E164" i="1"/>
  <c r="E163" i="1"/>
  <c r="E158" i="1" s="1"/>
  <c r="E162" i="1"/>
  <c r="E161" i="1"/>
  <c r="E160" i="1"/>
  <c r="E159" i="1"/>
  <c r="E156" i="1"/>
  <c r="E155" i="1"/>
  <c r="E153" i="1" s="1"/>
  <c r="E154" i="1"/>
  <c r="E152" i="1"/>
  <c r="E151" i="1"/>
  <c r="E150" i="1"/>
  <c r="E149" i="1"/>
  <c r="E147" i="1"/>
  <c r="E146" i="1"/>
  <c r="E145" i="1"/>
  <c r="E141" i="1" s="1"/>
  <c r="E144" i="1"/>
  <c r="E143" i="1"/>
  <c r="E142" i="1"/>
  <c r="E137" i="1"/>
  <c r="E136" i="1" s="1"/>
  <c r="E135" i="1"/>
  <c r="E134" i="1" s="1"/>
  <c r="E133" i="1" s="1"/>
  <c r="E132" i="1"/>
  <c r="E131" i="1" s="1"/>
  <c r="E130" i="1"/>
  <c r="E129" i="1"/>
  <c r="E128" i="1" s="1"/>
  <c r="E127" i="1"/>
  <c r="E126" i="1" s="1"/>
  <c r="E125" i="1"/>
  <c r="E124" i="1" s="1"/>
  <c r="E123" i="1"/>
  <c r="E122" i="1"/>
  <c r="E121" i="1"/>
  <c r="E120" i="1" s="1"/>
  <c r="E118" i="1"/>
  <c r="E117" i="1"/>
  <c r="E116" i="1"/>
  <c r="E115" i="1" s="1"/>
  <c r="E113" i="1"/>
  <c r="E112" i="1" s="1"/>
  <c r="E111" i="1" s="1"/>
  <c r="E110" i="1" s="1"/>
  <c r="E109" i="1"/>
  <c r="E108" i="1" s="1"/>
  <c r="E107" i="1" s="1"/>
  <c r="E106" i="1"/>
  <c r="E104" i="1" s="1"/>
  <c r="E103" i="1" s="1"/>
  <c r="E102" i="1" s="1"/>
  <c r="E105" i="1"/>
  <c r="E101" i="1"/>
  <c r="E100" i="1" s="1"/>
  <c r="E99" i="1" s="1"/>
  <c r="E98" i="1" s="1"/>
  <c r="E97" i="1"/>
  <c r="E96" i="1"/>
  <c r="E95" i="1" s="1"/>
  <c r="E94" i="1" s="1"/>
  <c r="E93" i="1" s="1"/>
  <c r="E92" i="1"/>
  <c r="E91" i="1" s="1"/>
  <c r="E90" i="1" s="1"/>
  <c r="E89" i="1"/>
  <c r="E88" i="1"/>
  <c r="E84" i="1"/>
  <c r="E83" i="1"/>
  <c r="E82" i="1" s="1"/>
  <c r="E81" i="1"/>
  <c r="E80" i="1"/>
  <c r="E79" i="1"/>
  <c r="E78" i="1" s="1"/>
  <c r="E77" i="1"/>
  <c r="E76" i="1" s="1"/>
  <c r="E75" i="1"/>
  <c r="E74" i="1" s="1"/>
  <c r="E73" i="1"/>
  <c r="E72" i="1" s="1"/>
  <c r="E71" i="1"/>
  <c r="E70" i="1" s="1"/>
  <c r="E69" i="1"/>
  <c r="E68" i="1"/>
  <c r="E67" i="1"/>
  <c r="E66" i="1" s="1"/>
  <c r="E65" i="1"/>
  <c r="E64" i="1" s="1"/>
  <c r="E63" i="1"/>
  <c r="E62" i="1" s="1"/>
  <c r="E61" i="1"/>
  <c r="E60" i="1" s="1"/>
  <c r="E59" i="1"/>
  <c r="E58" i="1"/>
  <c r="E57" i="1"/>
  <c r="E56" i="1" s="1"/>
  <c r="E53" i="1"/>
  <c r="E52" i="1" s="1"/>
  <c r="E51" i="1" s="1"/>
  <c r="E50" i="1" s="1"/>
  <c r="E49" i="1"/>
  <c r="E48" i="1" s="1"/>
  <c r="E47" i="1" s="1"/>
  <c r="E46" i="1"/>
  <c r="E45" i="1"/>
  <c r="E44" i="1"/>
  <c r="E43" i="1"/>
  <c r="E42" i="1" s="1"/>
  <c r="E41" i="1" s="1"/>
  <c r="E39" i="1"/>
  <c r="E38" i="1" s="1"/>
  <c r="E37" i="1" s="1"/>
  <c r="E36" i="1"/>
  <c r="E35" i="1" s="1"/>
  <c r="E34" i="1" s="1"/>
  <c r="E33" i="1" s="1"/>
  <c r="E32" i="1"/>
  <c r="E31" i="1"/>
  <c r="E30" i="1" s="1"/>
  <c r="E29" i="1" s="1"/>
  <c r="E28" i="1"/>
  <c r="E27" i="1"/>
  <c r="E26" i="1"/>
  <c r="E25" i="1" s="1"/>
  <c r="E24" i="1" s="1"/>
  <c r="E22" i="1"/>
  <c r="E21" i="1" s="1"/>
  <c r="E20" i="1"/>
  <c r="E19" i="1" s="1"/>
  <c r="E18" i="1"/>
  <c r="E17" i="1" s="1"/>
  <c r="E14" i="1"/>
  <c r="E13" i="1"/>
  <c r="E12" i="1" s="1"/>
  <c r="E11" i="1" s="1"/>
  <c r="E324" i="1" l="1"/>
  <c r="E323" i="1" s="1"/>
  <c r="E322" i="1" s="1"/>
  <c r="E413" i="1"/>
  <c r="E412" i="1" s="1"/>
  <c r="E484" i="1"/>
  <c r="E483" i="1" s="1"/>
  <c r="E530" i="1"/>
  <c r="E529" i="1" s="1"/>
  <c r="E87" i="1"/>
  <c r="E86" i="1" s="1"/>
  <c r="E85" i="1" s="1"/>
  <c r="E166" i="1"/>
  <c r="E157" i="1" s="1"/>
  <c r="E223" i="1"/>
  <c r="E246" i="1"/>
  <c r="E245" i="1" s="1"/>
  <c r="E271" i="1"/>
  <c r="E510" i="1"/>
  <c r="E509" i="1" s="1"/>
  <c r="E508" i="1" s="1"/>
  <c r="E119" i="1"/>
  <c r="E114" i="1" s="1"/>
  <c r="E186" i="1"/>
  <c r="E352" i="1"/>
  <c r="E351" i="1" s="1"/>
  <c r="E350" i="1" s="1"/>
  <c r="E331" i="1"/>
  <c r="E330" i="1" s="1"/>
  <c r="E329" i="1" s="1"/>
  <c r="E513" i="1"/>
  <c r="E208" i="1"/>
  <c r="E207" i="1" s="1"/>
  <c r="E233" i="1"/>
  <c r="E232" i="1" s="1"/>
  <c r="E292" i="1"/>
  <c r="E267" i="1" s="1"/>
  <c r="E266" i="1" s="1"/>
  <c r="E265" i="1" s="1"/>
  <c r="E308" i="1"/>
  <c r="E422" i="1"/>
  <c r="E421" i="1" s="1"/>
  <c r="E420" i="1" s="1"/>
  <c r="E380" i="1"/>
  <c r="E379" i="1" s="1"/>
  <c r="E140" i="1"/>
  <c r="E252" i="1"/>
  <c r="E251" i="1" s="1"/>
  <c r="E404" i="1"/>
  <c r="E403" i="1" s="1"/>
  <c r="E402" i="1" s="1"/>
  <c r="E427" i="1"/>
  <c r="E426" i="1" s="1"/>
  <c r="E256" i="1"/>
  <c r="E280" i="1"/>
  <c r="E148" i="1"/>
  <c r="E220" i="1"/>
  <c r="E219" i="1" s="1"/>
  <c r="E302" i="1"/>
  <c r="E23" i="1"/>
  <c r="E397" i="1"/>
  <c r="E378" i="1" s="1"/>
  <c r="E453" i="1"/>
  <c r="E452" i="1" s="1"/>
  <c r="E495" i="1"/>
  <c r="E494" i="1" s="1"/>
  <c r="E177" i="1"/>
  <c r="E338" i="1"/>
  <c r="E337" i="1" s="1"/>
  <c r="E328" i="1" s="1"/>
  <c r="E553" i="1"/>
  <c r="E542" i="1"/>
  <c r="E55" i="1"/>
  <c r="E54" i="1" s="1"/>
  <c r="E196" i="1"/>
  <c r="E433" i="1"/>
  <c r="E432" i="1" s="1"/>
  <c r="E425" i="1" s="1"/>
  <c r="E528" i="1"/>
  <c r="E16" i="1"/>
  <c r="E15" i="1" s="1"/>
  <c r="E40" i="1"/>
  <c r="E365" i="1"/>
  <c r="E364" i="1" s="1"/>
  <c r="E459" i="1"/>
  <c r="E139" i="1" l="1"/>
  <c r="E138" i="1" s="1"/>
  <c r="E231" i="1"/>
  <c r="E349" i="1"/>
  <c r="E584" i="1" s="1"/>
  <c r="E586" i="1" s="1"/>
  <c r="E10" i="1"/>
</calcChain>
</file>

<file path=xl/sharedStrings.xml><?xml version="1.0" encoding="utf-8"?>
<sst xmlns="http://schemas.openxmlformats.org/spreadsheetml/2006/main" count="1714" uniqueCount="564">
  <si>
    <t>Наименование</t>
  </si>
  <si>
    <t>ЦСР</t>
  </si>
  <si>
    <t>ВР</t>
  </si>
  <si>
    <t>Утвержденная бюджетная роспись расходов</t>
  </si>
  <si>
    <t>Муниципальная программа Новоселицкого муниципального округа Ставропольского края "Осуществление местного самоуправления в Новоселицком муниципальном округе Ставропольского края"</t>
  </si>
  <si>
    <t>01.0.00.00000</t>
  </si>
  <si>
    <t/>
  </si>
  <si>
    <t>Подпрограмма "Энергосбережение на территории Новоселицкого муниципального округа Ставропольского края"</t>
  </si>
  <si>
    <t>01.1.00.00000</t>
  </si>
  <si>
    <t>Основное мероприятие "Поддержка мероприятий в области энергосбережения"</t>
  </si>
  <si>
    <t>01.1.01.00000</t>
  </si>
  <si>
    <t>Реализация комплекса мер по повышению энергоэффективности в учреждениях Новоселицкого муниципального округа</t>
  </si>
  <si>
    <t>01.1.01.21450</t>
  </si>
  <si>
    <t>Закупка товаров, работ и услуг для обеспечения государственных (муниципальных) нужд</t>
  </si>
  <si>
    <t>200</t>
  </si>
  <si>
    <t>Подпрограмма "Развитие транспортной системы и обеспечение безопасности дорожного движения на территории Новоселицкого муниципального округа Ставропольского края"</t>
  </si>
  <si>
    <t>01.2.00.00000</t>
  </si>
  <si>
    <t>Основное мероприятие "Развитие дорожного фонда Новоселицкого муниципального округа"</t>
  </si>
  <si>
    <t>01.2.01.00000</t>
  </si>
  <si>
    <t>Содержание и ремонт автомобильных дорог общего пользования местного значения</t>
  </si>
  <si>
    <t>01.2.01.9Д101</t>
  </si>
  <si>
    <t>Приобретение и установка дорожных знаков с целью обеспечения безопасности дорожного движения</t>
  </si>
  <si>
    <t>01.2.01.9Д102</t>
  </si>
  <si>
    <t>Профилактика безопасности дорожного движения в Новоселицком муниципальном округе</t>
  </si>
  <si>
    <t>01.2.01.9Д103</t>
  </si>
  <si>
    <t>Подпрограмма "Развитие сельского хозяйства в Новоселицком муниципальном округе Ставропольского края"</t>
  </si>
  <si>
    <t>01.3.00.00000</t>
  </si>
  <si>
    <t>Основное мероприятие "Развитие животноводства"</t>
  </si>
  <si>
    <t>01.3.01.00000</t>
  </si>
  <si>
    <t>Организация и и проведение мероприятий по борьбе с иксодовыми клещами-переносчиками Крымской геморрагической лихорадки в природных биотопах (на пастбищах)</t>
  </si>
  <si>
    <t>01.3.01.26540</t>
  </si>
  <si>
    <t>01.3.01.76540</t>
  </si>
  <si>
    <t>Основное мероприятие "Обеспечение реализации Подпрограммы"</t>
  </si>
  <si>
    <t>01.3.05.00000</t>
  </si>
  <si>
    <t>Осуществление управленческих функций по реализации отдельных государственных полномочий в области сельского хозяйства</t>
  </si>
  <si>
    <t>01.3.05.76530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</si>
  <si>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</si>
  <si>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</si>
  <si>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Подпрограмма "Модернизация экономики, развитие малого и среднего бизнеса, поддержка конкуренции и улучшение инвестиционного климата в Новоселицком муниципальном округе Ставропольского края"</t>
  </si>
  <si>
    <t>01.4.00.00000</t>
  </si>
  <si>
    <t>Основное мероприятие "Развитие системы поддержки субъектов малого и среднего предпринимательства"</t>
  </si>
  <si>
    <t>01.4.01.00000</t>
  </si>
  <si>
    <t>Предоставление грантов за счет средств бюджета Новоселицкого муниципального округа Ставропольского края субъектам малого и среднего предпринимательства</t>
  </si>
  <si>
    <t>01.4.01.21270</t>
  </si>
  <si>
    <t>Социальное обеспечение и иные выплаты населению</t>
  </si>
  <si>
    <t>300</t>
  </si>
  <si>
    <t>Основное мероприятие "Пропаганда и популяризация предпринимательской деятельности"</t>
  </si>
  <si>
    <t>01.4.02.00000</t>
  </si>
  <si>
    <t>Информационное сопровождение мероприятий, проводимых в сфере поддержки и развития малого и среднего предпринимательства</t>
  </si>
  <si>
    <t>01.4.02.21420</t>
  </si>
  <si>
    <t>Подпрограмма "Развитие муниципальной службы в Новоселицком муниципальном округе Ставропольского края"</t>
  </si>
  <si>
    <t>01.5.00.00000</t>
  </si>
  <si>
    <t>Основное мероприятие "Создание условий для развития и совершенствования муниципальной службы"</t>
  </si>
  <si>
    <t>01.5.01.00000</t>
  </si>
  <si>
    <t>Обеспечение гарантий работников органов местного самоуправления администрации Новоселицкого муниципального округа Ставропольского края в соответствии с законодательством Ставропольского края</t>
  </si>
  <si>
    <t>01.5.01.10050</t>
  </si>
  <si>
    <t>Основное мероприятие "Подготовка кадров для прохождения муниципальной службы в Новоселицком муниципальном окрге Ставропольского края по договорам о целевом обучении"</t>
  </si>
  <si>
    <t>01.5.02.00000</t>
  </si>
  <si>
    <t>Денежная выплата в размере 50% государственной академической стипендии, установленной для студентов, обучающихся на основании договора о целевом обучении по очной форме</t>
  </si>
  <si>
    <t>01.5.02.21465</t>
  </si>
  <si>
    <t>Основное мероприятие "Систематическое проведение учебы и организация прохождения курсов муниципальных служащих"</t>
  </si>
  <si>
    <t>01.5.04.00000</t>
  </si>
  <si>
    <t>Реализация мероприятий по развитию муниципальной службы</t>
  </si>
  <si>
    <t>01.5.04.21460</t>
  </si>
  <si>
    <t>Подпрограмма "Противодействие коррупции на территории Новоселицкого муниципального округа Ставропольского края"</t>
  </si>
  <si>
    <t>01.6.00.00000</t>
  </si>
  <si>
    <t>Основное мероприятие "Совершенствование системы противодействия коррупции"</t>
  </si>
  <si>
    <t>01.6.01.00000</t>
  </si>
  <si>
    <t>Осуществление мер по противодействию коррупции в границах муниципального образования</t>
  </si>
  <si>
    <t>01.6.01.21430</t>
  </si>
  <si>
    <t>Подпрограмма "Благоустройство территории Новоселицкого муниципального округа Ставропольского края"</t>
  </si>
  <si>
    <t>01.7.00.00000</t>
  </si>
  <si>
    <t>Основное мероприятие "Совершенствование и развитие комплексной системы благоустройства, жилищно - коммунального хозяйства"</t>
  </si>
  <si>
    <t>01.7.01.00000</t>
  </si>
  <si>
    <t>Обеспечение деятельности (оказание услуг) муниципальных учреждений</t>
  </si>
  <si>
    <t>01.7.01.11010</t>
  </si>
  <si>
    <t>Иные бюджетные ассигнования</t>
  </si>
  <si>
    <t>800</t>
  </si>
  <si>
    <t>Расходы на организацию технического обслуживания имущества органов местного самоуправления Новоселицкого муниципального округа Ставропольского края</t>
  </si>
  <si>
    <t>01.7.01.21370</t>
  </si>
  <si>
    <t>Организация и содержание сетей уличного освещения</t>
  </si>
  <si>
    <t>01.7.01.21600</t>
  </si>
  <si>
    <t>Организация и содержание объектов озеленения</t>
  </si>
  <si>
    <t>01.7.01.21610</t>
  </si>
  <si>
    <t>Организация и содержание мест захоронения</t>
  </si>
  <si>
    <t>01.7.01.21620</t>
  </si>
  <si>
    <t>Участие в организации деятельности по накоплению (в том числе раздельному накоплению), сбору, транспортированию, обработке, утилизации, обезвреживанию, захоронению твердых коммунальных отходов на территории Новоселицкого муниципального округа</t>
  </si>
  <si>
    <t>01.7.01.21630</t>
  </si>
  <si>
    <t>Прочие мероприятия по благоустройству территории Новоселицкого муниципального округа</t>
  </si>
  <si>
    <t>01.7.01.21640</t>
  </si>
  <si>
    <t>Прочие мероприятия по благоустройству территории Новоселицкого муниципального округа (аренда)</t>
  </si>
  <si>
    <t>01.7.01.22640</t>
  </si>
  <si>
    <t>Реализация инициативного проекта (Устройство Воркаут площадки по улице Веселая в поселке Артезианский Новоселицкого муниципального округа Ставропольского края)</t>
  </si>
  <si>
    <t>01.7.01.SИП12</t>
  </si>
  <si>
    <t>Реализация инициативного проекта (Устройство ограждения и покрытия мини футбольного поля на благоустроенной территории общего пользования по улице Гагарина в селе Журавском Новоселицкого муниципального округа Ставропольского края)</t>
  </si>
  <si>
    <t>01.7.01.SИП13</t>
  </si>
  <si>
    <t>Реализация инициативного проекта (Благоустройство зоны отдыха с десткой площадкой в поселке Новый Маяк Новоселицкого муниципального округа Ставропольского края)</t>
  </si>
  <si>
    <t>01.7.01.SИП14</t>
  </si>
  <si>
    <t>Реализация инициативного проекта (Устройство спортивной площадки (1 этап) в  селе Чернолесском Новоселицкого муниципального округа Ставропольского края)</t>
  </si>
  <si>
    <t>01.7.01.SИП15</t>
  </si>
  <si>
    <t>Основное мероприятие "Осуществление деятельности по обращению с животными без владельцев, обитающими на территориях муниципального округа"</t>
  </si>
  <si>
    <t>01.7.02.00000</t>
  </si>
  <si>
    <t>Проведение мероприятий при осуществлении деятельности по обращению с животными без владельцев</t>
  </si>
  <si>
    <t>01.7.02.70140</t>
  </si>
  <si>
    <t>Подпрограмма "Развитие социального пространства в Новоселицком муниципальном округе Ставропольского края"</t>
  </si>
  <si>
    <t>01.9.00.00000</t>
  </si>
  <si>
    <t>Основное мероприятие "Профилактика безнадзорности и правонарушений"</t>
  </si>
  <si>
    <t>01.9.01.00000</t>
  </si>
  <si>
    <t>Создание и организация деятельности комиссий по делам несовершеннолетних и защите их прав</t>
  </si>
  <si>
    <t>01.9.01.76360</t>
  </si>
  <si>
    <t>Основное мероприятие "Обеспечение деятельности по опеке и попечительству в отношении граждан, признанных судом недееспособными"</t>
  </si>
  <si>
    <t>01.9.03.00000</t>
  </si>
  <si>
    <t>Организация и осуществление деятельности по опеке и попечительству в области здравоохранения</t>
  </si>
  <si>
    <t>01.9.03.76100</t>
  </si>
  <si>
    <t>Подпрограмма "Развитие архивного дела в Новоселицком муниципальном округе Ставропольского края"</t>
  </si>
  <si>
    <t>01.Б.00.00000</t>
  </si>
  <si>
    <t>Основное мероприятие "Осуществление мероприятий по формированию и обеспечению сохранности архивного фонда"</t>
  </si>
  <si>
    <t>01.Б.01.00000</t>
  </si>
  <si>
    <t>Осуществление отдельных государственных полномочий Ставропольского края по организации архивного дела в Ставропольском крае</t>
  </si>
  <si>
    <t>01.Б.01.76630</t>
  </si>
  <si>
    <t>Подпрограмма "Развитие градостроительства и архитектуры Новоселицкого муниципального округа Ставропольского края"</t>
  </si>
  <si>
    <t>01.Г.00.00000</t>
  </si>
  <si>
    <t>Основное мероприятие "Установление границ и внесение сведений в ЕГРН"</t>
  </si>
  <si>
    <t>01.Г.02.00000</t>
  </si>
  <si>
    <t>Установка границ Новоселицкого муниципального округа Ставропольского края и внесение сведений в ЕГРН</t>
  </si>
  <si>
    <t>01.Г.02.21240</t>
  </si>
  <si>
    <t>Подпрограмма "Развитие физической культуры и спорта в Новоселицком муниципальном округе Ставропольского края"</t>
  </si>
  <si>
    <t>01.Д.00.00000</t>
  </si>
  <si>
    <t>Основное мероприятие "Организация и проведение официальных физкультурных мероприятий, спортивных мероприятий, турниров и первенств по видам спорта, смотров-конкурсов"</t>
  </si>
  <si>
    <t>01.Д.01.00000</t>
  </si>
  <si>
    <t>Мероприятия, направленные на развитие физической культуры и спорта</t>
  </si>
  <si>
    <t>01.Д.01.20360</t>
  </si>
  <si>
    <t>Основное мероприятие "Развитие системы образования детей и подростков в области физической культуры и спорта и центров спортивной подготовки"</t>
  </si>
  <si>
    <t>01.Д.05.00000</t>
  </si>
  <si>
    <t>01.Д.05.11010</t>
  </si>
  <si>
    <t>Предоставление субсидий бюджетным, автономным учреждениям и иным некоммерческим организациям</t>
  </si>
  <si>
    <t>600</t>
  </si>
  <si>
    <t>Подпрограмма "Обеспечение жильем молодых семей Новоселицкого муниципального округа Ставропольского края"</t>
  </si>
  <si>
    <t>01.Ж.00.00000</t>
  </si>
  <si>
    <t>Основное мероприятие "Социальные выплаты на приобретение жилья молодым семьям"</t>
  </si>
  <si>
    <t>01.Ж.01.00000</t>
  </si>
  <si>
    <t>Предоставление молодым семьям социальных выплат на приобретение (строительство) жилья</t>
  </si>
  <si>
    <t>01.Ж.01.L4970</t>
  </si>
  <si>
    <t>Подпрограмма "Обеспечение реализации муниципальной программы Новоселицкого муниципального округа Ставропольского края "Осуществление местного самоуправления в Новоселицком муниципальном округе Ставропольского края" и общепрограммные мероприятия"</t>
  </si>
  <si>
    <t>01.Л.00.00000</t>
  </si>
  <si>
    <t>Основное мероприятие "Депутаты Думы Ставропольского края и их помощники"</t>
  </si>
  <si>
    <t>01.Л.02.00000</t>
  </si>
  <si>
    <t>Обеспечение деятельности депутатов Думы Ставропольского края и их помощников в избирательном округе</t>
  </si>
  <si>
    <t>01.Л.02.76610</t>
  </si>
  <si>
    <t>Основное мероприятие "Обеспечение деятельности администрации муниципального образования"</t>
  </si>
  <si>
    <t>01.Л.03.00000</t>
  </si>
  <si>
    <t>Расходы на обеспечение функций органов местного самоуправления</t>
  </si>
  <si>
    <t>01.Л.03.10010</t>
  </si>
  <si>
    <t>Расходы на выплаты по оплате труда работников органов местного самоуправления</t>
  </si>
  <si>
    <t>01.Л.03.10020</t>
  </si>
  <si>
    <t>Расходы на приобретение и сопровождение электронных программ, необходимых для реализации муниципальных функций</t>
  </si>
  <si>
    <t>01.Л.03.20430</t>
  </si>
  <si>
    <t>Реализация государственных и муниципальных функций, связанных с общегосударственным управлением</t>
  </si>
  <si>
    <t>01.Л.03.21400</t>
  </si>
  <si>
    <t>Расходы на приобретение, содержание и ремонт муниципального имущества</t>
  </si>
  <si>
    <t>01.Л.03.21740</t>
  </si>
  <si>
    <t>Основное мероприятие "Обеспечение деятельности главы муниципального образования"</t>
  </si>
  <si>
    <t>01.Л.04.00000</t>
  </si>
  <si>
    <t>01.Л.04.10010</t>
  </si>
  <si>
    <t>01.Л.04.10020</t>
  </si>
  <si>
    <t>Муниципальная программа Новоселицкого муниципального округа Ставропольского края "Развитие образования в Новоселицком муниципальном округе Ставропольского края"</t>
  </si>
  <si>
    <t>02.0.00.00000</t>
  </si>
  <si>
    <t>Подпрограмма "Развитие дошкольного, общего и дополнительного образования в Новоселицком муниципальном округе Ставропольского края"</t>
  </si>
  <si>
    <t>02.1.00.00000</t>
  </si>
  <si>
    <t>Основное мероприятие "Развитие дошкольного образования"</t>
  </si>
  <si>
    <t>02.1.01.00000</t>
  </si>
  <si>
    <t>02.1.01.11010</t>
  </si>
  <si>
    <t>Обеспечение деятельности (оказание услуг) муниципальных учреждений (родительская плата)</t>
  </si>
  <si>
    <t>02.1.01.11710</t>
  </si>
  <si>
    <t>Предоставление мер социальной поддержки по оплате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</t>
  </si>
  <si>
    <t>02.1.01.76890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</si>
  <si>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</t>
  </si>
  <si>
    <t>02.1.01.77170</t>
  </si>
  <si>
    <t>Основное мероприятие "Развитие общего образования"</t>
  </si>
  <si>
    <t>02.1.03.00000</t>
  </si>
  <si>
    <t>02.1.03.11010</t>
  </si>
  <si>
    <t>02.1.03.11710</t>
  </si>
  <si>
    <t>02.1.03.76890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</si>
  <si>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</t>
  </si>
  <si>
    <t>02.1.03.77160</t>
  </si>
  <si>
    <t>Благоустройство территорий муниципальных образовательных оранизаций</t>
  </si>
  <si>
    <t>02.1.03.S6430</t>
  </si>
  <si>
    <t>Основное мероприятие "Развитие дополнительного образования"</t>
  </si>
  <si>
    <t>02.1.04.00000</t>
  </si>
  <si>
    <t>02.1.04.11010</t>
  </si>
  <si>
    <t>Обеспечение деятельности муниципального модельного опорного центра</t>
  </si>
  <si>
    <t>02.1.04.21355</t>
  </si>
  <si>
    <t>02.1.04.76890</t>
  </si>
  <si>
    <t>Сохранение льгот работающим в сельской местности, своевременная выплата мер социальной поддержки гражданам работающим в сельской местности</t>
  </si>
  <si>
    <t>02.1.04.80010</t>
  </si>
  <si>
    <t>Основное мероприятие "Мероприятия по проведению оздоровительной кампании детей"</t>
  </si>
  <si>
    <t>02.1.05.00000</t>
  </si>
  <si>
    <t>02.1.05.11010</t>
  </si>
  <si>
    <t>02.1.05.76890</t>
  </si>
  <si>
    <t>Организация и обеспечение отдыха и оздоровления детей</t>
  </si>
  <si>
    <t>02.1.05.78810</t>
  </si>
  <si>
    <t>Основное мероприятие "Обеспечение бесплатным горячим питанием обучающихся"</t>
  </si>
  <si>
    <t>02.1.06.00000</t>
  </si>
  <si>
    <t>Обеспечение ребенка (детей) участника специальной военной операции, обучающегося (обучающихся) по образовательным программам основного общего или среднего общего образования в муниципальной образовательной организации, бесплатным горячим питанием</t>
  </si>
  <si>
    <t>02.1.06.77130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</si>
  <si>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</si>
  <si>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02.1.06.L3040</t>
  </si>
  <si>
    <t>Основное мероприятие "Охрана объектов и имущества учреждений муниципального округа"</t>
  </si>
  <si>
    <t>02.1.08.00000</t>
  </si>
  <si>
    <t>Обеспечение охраны образовательных организаций</t>
  </si>
  <si>
    <t>02.1.08.21310</t>
  </si>
  <si>
    <t>Основное мероприятие "Организация деятельности ученических производственных бригад"</t>
  </si>
  <si>
    <t>02.1.09.00000</t>
  </si>
  <si>
    <t>Оплата труда подростковой трудовой бригаде</t>
  </si>
  <si>
    <t>02.1.09.21320</t>
  </si>
  <si>
    <t>Основное мероприятие "Организация и обеспечение социальных выплат в области образования"</t>
  </si>
  <si>
    <t>02.1.10.00000</t>
  </si>
  <si>
    <t>Выплата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</si>
  <si>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02.1.10.76140</t>
  </si>
  <si>
    <t>Основное мероприятие "Реализации мероприятий персонифицированного финансирования дополнительного образования детей"</t>
  </si>
  <si>
    <t>02.1.11.00000</t>
  </si>
  <si>
    <t>Обеспечение функционирования модели персонифицированного финансирования дополнительного образования детей</t>
  </si>
  <si>
    <t>02.1.11.21350</t>
  </si>
  <si>
    <t>Региональный проект "Педагоги и наставники"</t>
  </si>
  <si>
    <t>02.1.Ю6.00000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</si>
  <si>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</si>
  <si>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02.1.Ю6.51790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</si>
  <si>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</si>
  <si>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02.1.Ю6.53030</t>
  </si>
  <si>
    <t>Подпрограмма "Обеспечение пожарной безопасности в муниципальных образовательных учреждениях Новоселицкого округа Ставропольского края"</t>
  </si>
  <si>
    <t>02.2.00.00000</t>
  </si>
  <si>
    <t>Основное мероприятие "Проведение мероприятий в области пожарной безопасности"</t>
  </si>
  <si>
    <t>02.2.02.00000</t>
  </si>
  <si>
    <t>Мероприятия по повышению уровня пожарной безопасности</t>
  </si>
  <si>
    <t>02.2.02.20980</t>
  </si>
  <si>
    <t>Подпрограмма "Обеспечение реализации муниципальной программы Новоселицкого муниципального округа Ставропольского края "Развитие образования в Новоселицком муниципальном округе Ставропольского края" и общепрограммные мероприятия"</t>
  </si>
  <si>
    <t>02.3.00.00000</t>
  </si>
  <si>
    <t>Основное мероприятие "Обеспечение реализации Программы"</t>
  </si>
  <si>
    <t>02.3.01.00000</t>
  </si>
  <si>
    <t>02.3.01.10010</t>
  </si>
  <si>
    <t>02.3.01.10020</t>
  </si>
  <si>
    <t>Расходы на приобретение и сопровождение электронных программ и оборудования, необходимых для осуществления деятельности органов местного самоуправления и муниципальных учреждений</t>
  </si>
  <si>
    <t>02.3.01.20430</t>
  </si>
  <si>
    <t>Расходы на премирование физических лиц, выплату грантов за достижения в области образования</t>
  </si>
  <si>
    <t>02.3.01.20530</t>
  </si>
  <si>
    <t>Расходы на выплату единовременной денежной компенсации молодым специалистам из числа педагогических работников</t>
  </si>
  <si>
    <t>02.3.01.21360</t>
  </si>
  <si>
    <t>Основное мероприятие "Социальная поддержка детей - сирот и детей, оставшихся без попечения родителей"</t>
  </si>
  <si>
    <t>02.3.02.00000</t>
  </si>
  <si>
    <t>Расходы на организацию и осуществление деятельности по опеке и попечительству в области образования</t>
  </si>
  <si>
    <t>02.3.02.76200</t>
  </si>
  <si>
    <t>Выплата денежных средств на содержание ребенка опекуну (попечителю)</t>
  </si>
  <si>
    <t>02.3.02.78110</t>
  </si>
  <si>
    <t>Основное мероприятие "Обеспечение деятельности центра обслуживания образовательных организаций"</t>
  </si>
  <si>
    <t>02.3.03.00000</t>
  </si>
  <si>
    <t>02.3.03.11010</t>
  </si>
  <si>
    <t>Муниципальная программа Новоселицкого муниципального округа Ставропольского края "Повышение результативности и эффективности предоставления государственных и муниципальных услуг в Новоселицком муниципальном округе Ставропольского края в режиме "одного окна", в том числе в многофункциональном центре предоставления государственных и муниципальных услуг"</t>
  </si>
  <si>
    <t>03.0.00.00000</t>
  </si>
  <si>
    <t>Подпрограмма "Повышение результативности и эффективности предоставления государственных и муниципальных услуг в Новоселицком муниципальном округе Став-ропольского края в режиме "одного окна", в том числе в многофункциональном центре предоставления государственных и муниципальных услуг"</t>
  </si>
  <si>
    <t>03.1.00.00000</t>
  </si>
  <si>
    <t>Основное мероприятие "Повышение доступности государственных и муниципальных услуг, предоставляемых по принципу одного окна на территории Новоселицкого муниципального округа Ставропольского края"</t>
  </si>
  <si>
    <t>03.1.01.00000</t>
  </si>
  <si>
    <t>Организация предоставления государственных и муниципальных услуг по принципу "одного окна" на базе многофункционального центра предоставления государственных и муниципальных услуг</t>
  </si>
  <si>
    <t>03.1.01.21060</t>
  </si>
  <si>
    <t>Подпрограмма "Обеспечение реализации муниципальной программы "Повышение результативности и эффективности предоставления государственных и муници-пальных услуг в Новоселицком муниципальном округе Ставропольского края в режиме "одного окна", в том числе в многофункциональном центре предоставления государственных и муниципальных услуг"</t>
  </si>
  <si>
    <t>03.2.00.00000</t>
  </si>
  <si>
    <t>03.2.01.00000</t>
  </si>
  <si>
    <t>03.2.01.11010</t>
  </si>
  <si>
    <t>Муниципальная программа Новоселицкого муниципального округа Ставропольского края "Социальная поддержка граждан в Новоселицком муниципальном округе Ставропольского края"</t>
  </si>
  <si>
    <t>04.0.00.00000</t>
  </si>
  <si>
    <t>Подпрограмма "Социальное обеспечение населения Новоселицкого муниципального округа Ставропольского края"</t>
  </si>
  <si>
    <t>04.1.00.00000</t>
  </si>
  <si>
    <t>Основное мероприятие "Организация исполнения публичных нормативных обязательств"</t>
  </si>
  <si>
    <t>04.1.01.00000</t>
  </si>
  <si>
    <t>Осуществление ежегодной денежной выплаты лицам, награжденным нагрудным знаком "Почетный донор России"</t>
  </si>
  <si>
    <t>04.1.01.52200</t>
  </si>
  <si>
    <t>Выплата ежегодного социального пособия на проезд учащимся (студентам)</t>
  </si>
  <si>
    <t>04.1.01.76260</t>
  </si>
  <si>
    <t>Выплата ежемесячной денежной компенсации на каждого ребенка в возрасте до 18 лет многодетным семьям</t>
  </si>
  <si>
    <t>04.1.01.76280</t>
  </si>
  <si>
    <t>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</t>
  </si>
  <si>
    <t>04.1.01.77190</t>
  </si>
  <si>
    <t>Ежегодная денежная выплата гражданам Российской Федерации, не достигшим совершеннолетия на 3 сентября 1945 года и постоянно проживающим на территории Ставропольского края</t>
  </si>
  <si>
    <t>04.1.01.77820</t>
  </si>
  <si>
    <t>Обеспечение мер социальной поддержки ветеранов труда и тружеников тыла</t>
  </si>
  <si>
    <t>04.1.01.78210</t>
  </si>
  <si>
    <t>Обеспечение мер социальной поддержки ветеранов труда Ставропольского края</t>
  </si>
  <si>
    <t>04.1.01.78220</t>
  </si>
  <si>
    <t>Обеспечение мер социальной поддержки реабилитированных лиц и лиц, признанных пострадавшими от политических репрессий</t>
  </si>
  <si>
    <t>04.1.01.78230</t>
  </si>
  <si>
    <t>Ежемесячная доплата к пенсии гражданам, ставшим инвалидами при исполнении служебных обязанностей в районах боевых действий</t>
  </si>
  <si>
    <t>04.1.01.78240</t>
  </si>
  <si>
    <t>Ежемесячная денежная выплата семьям погибших ветеранов боевых действий</t>
  </si>
  <si>
    <t>04.1.01.78250</t>
  </si>
  <si>
    <t>Осуществление выплаты социального пособия на погребение</t>
  </si>
  <si>
    <t>04.1.01.78730</t>
  </si>
  <si>
    <t>Ежемесячная денежная выплата, назначаемая в случае рождения третьего ребенка или последующих детей до достижения ребенком возраста трех лет</t>
  </si>
  <si>
    <t>04.1.01.R0840</t>
  </si>
  <si>
    <t>Основное мероприятие "Организация и обеспечение социальных выплат отдельным категориям граждан"</t>
  </si>
  <si>
    <t>04.1.02.00000</t>
  </si>
  <si>
    <t>Оплата жилищно-коммунальных услуг отдельным категориям граждан</t>
  </si>
  <si>
    <t>04.1.02.52500</t>
  </si>
  <si>
    <t>Предоставление государственной социальной помощи малоимущим семьям, малоимущим одиноко проживающим гражданам</t>
  </si>
  <si>
    <t>04.1.02.76240</t>
  </si>
  <si>
    <t>Компенсация отдельным категориям граждан оплаты взноса на капитальный ремонт общего имущества в многоквартирном доме</t>
  </si>
  <si>
    <t>04.1.02.77220</t>
  </si>
  <si>
    <t>Предоставление гражданам субсидий на оплату жилого помещения и коммунальных услуг</t>
  </si>
  <si>
    <t>04.1.02.78260</t>
  </si>
  <si>
    <t>Дополнительные меры социальной поддержки в виде дополнительной компенсации расходов на оплату жилых помещений и коммунальных услуг участникам, инвалидам Великой Отечественной войны и бывшим несовершеннолетним узникам фашизма</t>
  </si>
  <si>
    <t>04.1.02.78270</t>
  </si>
  <si>
    <t>04.1.02.R4620</t>
  </si>
  <si>
    <t>Региональный проект "Многодетная семья"</t>
  </si>
  <si>
    <t>04 1 Я2 00000</t>
  </si>
  <si>
    <t>Оказание государственной социальной помощи на основании социального контракта отдельным категориям граждан</t>
  </si>
  <si>
    <t>04.1.Я2.54040</t>
  </si>
  <si>
    <t>Подпрограмма "Обеспечение реализации муниципальной программы Новоселицкого муниципального округа Ставропольского края "Социальная поддержка граждан в Новоселицком муниципальном округе Ставропольского края" и общепрограммные мероприятия"</t>
  </si>
  <si>
    <t>04.2.00.00000</t>
  </si>
  <si>
    <t>04.2.01.00000</t>
  </si>
  <si>
    <t>Осуществление отдельных государственных полномочий в области труда и социальной защиты отдельных категорий граждан</t>
  </si>
  <si>
    <t>04.2.01.76210</t>
  </si>
  <si>
    <t>Муниципальная программа Новоселицкого муниципального округа Ставропольского края "Управление финансами Новоселицкого муниципального округа Ставропольского края"</t>
  </si>
  <si>
    <t>06.0.00.00000</t>
  </si>
  <si>
    <t>Подпрограмма "Повышение сбалансированности и устойчивости бюджетной системы Новоселицкого муниципального округа Ставропольского края"</t>
  </si>
  <si>
    <t>06.1.00.00000</t>
  </si>
  <si>
    <t>Основное мероприятие "Организация и осуществление процессов ведения централизованного бюджетного (бухгалтерского) учета, составление отчетности"</t>
  </si>
  <si>
    <t>06.1.13.00000</t>
  </si>
  <si>
    <t>06.1.13.11010</t>
  </si>
  <si>
    <t>06.1.13.20430</t>
  </si>
  <si>
    <t>Подпрограмма "Обеспечение реализации муниципальной программы Новоселицкого муниципального округа Ставропольского края "Управление финансами Новоселицкого муниципального округа Ставропольского края" и общепрограммные мероприятия"</t>
  </si>
  <si>
    <t>06.2.00.00000</t>
  </si>
  <si>
    <t>06.2.01.00000</t>
  </si>
  <si>
    <t>06.2.01.10010</t>
  </si>
  <si>
    <t>06.2.01.10020</t>
  </si>
  <si>
    <t>06.2.01.20430</t>
  </si>
  <si>
    <t>06.2.01.21740</t>
  </si>
  <si>
    <t>Муниципальная программа Новоселицкого муниципального округа Ставропольского края "Сохранение и развитие культуры в Новоселицком муниципальном округе Ставропольского края"</t>
  </si>
  <si>
    <t>07.0.00.00000</t>
  </si>
  <si>
    <t>Подпрограмма "Развитие библиотечного дела в Новоселицком муниципальном округе Ставропольского края"</t>
  </si>
  <si>
    <t>07.1.00.00000</t>
  </si>
  <si>
    <t>Основное мероприятие "Осуществление библиотечного, библиографического и информационного обслуживания пользователей"</t>
  </si>
  <si>
    <t>07.1.01.00000</t>
  </si>
  <si>
    <t>07.1.01.11010</t>
  </si>
  <si>
    <t>Обеспечение деятельности (оказание услуг) муниципальных учреждений (целевые и безвозмездные поступления)</t>
  </si>
  <si>
    <t>07.1.01.11810</t>
  </si>
  <si>
    <t>Обеспечение деятельности (оказание услуг) муниципальных учреждений (платные услуги)</t>
  </si>
  <si>
    <t>07.1.01.11910</t>
  </si>
  <si>
    <t>Основное мероприятие "Формирование единого библиотечного фонда"</t>
  </si>
  <si>
    <t>07.1.02.00000</t>
  </si>
  <si>
    <t>Комплектование книжных фондов библиотек муниципальных образований</t>
  </si>
  <si>
    <t>07.1.02.25194</t>
  </si>
  <si>
    <t>Подпрограмма "Развитие музейного дела в Новоселицком муниципальном округе Ставропольского края"</t>
  </si>
  <si>
    <t>07.2.00.00000</t>
  </si>
  <si>
    <t>Основное мероприятие "Осуществление хранения и публичного представления музейных предметов и музейных коллекций"</t>
  </si>
  <si>
    <t>07.2.01.00000</t>
  </si>
  <si>
    <t>07.2.01.11010</t>
  </si>
  <si>
    <t>07.2.01.11810</t>
  </si>
  <si>
    <t>07.2.01.11910</t>
  </si>
  <si>
    <t>Подпрограмма "Сохранение и развитие туристического потенциала Новоселицкого муниципального округа Ставропольского края"</t>
  </si>
  <si>
    <t>07.3.00.00000</t>
  </si>
  <si>
    <t>Основное мероприятие "Развитие внутреннего туризма"</t>
  </si>
  <si>
    <t>07.3.01.00000</t>
  </si>
  <si>
    <t>Изготовление рекламно-сувенирной продукции с туристской символикой</t>
  </si>
  <si>
    <t>07.3.01.21520</t>
  </si>
  <si>
    <t>Подпрограмма "Развитие культурно- досуговой деятельности и народного творчества"</t>
  </si>
  <si>
    <t>07.4.00.00000</t>
  </si>
  <si>
    <t>Основное мероприятие "Создание условий для организации досуга и обеспечения жителей поселения услугами организаций культуры"</t>
  </si>
  <si>
    <t>07.4.01.00000</t>
  </si>
  <si>
    <t>07.4.01.11010</t>
  </si>
  <si>
    <t>07.4.01.11910</t>
  </si>
  <si>
    <t>07.4.01.80010</t>
  </si>
  <si>
    <t>07.4.02.00000</t>
  </si>
  <si>
    <t>Обеспечение охраны муниципальных учреждений</t>
  </si>
  <si>
    <t>07.4.02.21310</t>
  </si>
  <si>
    <t>Основное мероприятие "Создание условий для демонстрации фильмов"</t>
  </si>
  <si>
    <t>07.4.03.00000</t>
  </si>
  <si>
    <t>Осуществление кинопоказов</t>
  </si>
  <si>
    <t>07.4.03.21810</t>
  </si>
  <si>
    <t>Основное мероприятие "Проведение мероприятий в области культуры"</t>
  </si>
  <si>
    <t>07.4.04.00000</t>
  </si>
  <si>
    <t>Расходы на проведение культурно-досуговых мероприятий</t>
  </si>
  <si>
    <t>07.4.04.20070</t>
  </si>
  <si>
    <t>Расходы на организацию и проведение праздничных мероприятий в Новоселицком муниципальном округе Ставропольского края</t>
  </si>
  <si>
    <t>07.4.04.20080</t>
  </si>
  <si>
    <t>Подпрограмма "Обеспечение реализации муниципальной программы Новоселицкого муниципального округа Ставропольского края "Сохранение и развитие культуры в Новоселицком муниципальном округе Ставропольского края" и общепрограммные мероприятия"</t>
  </si>
  <si>
    <t>07.5.00.00000</t>
  </si>
  <si>
    <t>07.5.01.00000</t>
  </si>
  <si>
    <t>07.5.01.10010</t>
  </si>
  <si>
    <t>07.5.01.10020</t>
  </si>
  <si>
    <t>07.5.01.21740</t>
  </si>
  <si>
    <t>Основное мероприятие "Обеспечение деятельности центра обслуживания учреждений культуры"</t>
  </si>
  <si>
    <t>07.5.02.00000</t>
  </si>
  <si>
    <t>07.5.02.11010</t>
  </si>
  <si>
    <t>Основное мероприятие "Проведение мероприятий по обеспечению сохранности объектов культурного наследия"</t>
  </si>
  <si>
    <t>07.5.03.00000</t>
  </si>
  <si>
    <t>07.5.03.21740</t>
  </si>
  <si>
    <t>Подпрограмма "Обеспечение пожарной безопасности в муниципальных учреждениях культуры"</t>
  </si>
  <si>
    <t>07.6.00.00000</t>
  </si>
  <si>
    <t>07.6.01.00000</t>
  </si>
  <si>
    <t>07.6.01.20980</t>
  </si>
  <si>
    <t>Муниципальная программа Новоселицкого муниципального округа Ставропольского края "Управление имуществом Новоселицкого муниципального округа Ставропольского края"</t>
  </si>
  <si>
    <t>08.0.00.00000</t>
  </si>
  <si>
    <t>Подпрограмма "Управление муниципальной собственностью Новоселицкого муниципального округа Ставропольского края в области имущественных и земельных отношений"</t>
  </si>
  <si>
    <t>08.1.00.00000</t>
  </si>
  <si>
    <t>Основное мероприятие "Совершенствование учета и мониторинга использования муниципального имущества"</t>
  </si>
  <si>
    <t>08.1.02.00000</t>
  </si>
  <si>
    <t>08.1.02.21400</t>
  </si>
  <si>
    <t>Осуществление мероприятий по владению, пользованию и распоряжению имуществом, находящимся в муниципальной собственности муниципального округа</t>
  </si>
  <si>
    <t>08.1.02.21530</t>
  </si>
  <si>
    <t>Подпрограмма "Обеспечение реализации муниципальной программы Новоселицкого муниципального округа Ставропольского края "Управление имуществом Новоселицкого муниципального округа Ставропольского края" и общепрограммные мероприятия"</t>
  </si>
  <si>
    <t>08.2.00.00000</t>
  </si>
  <si>
    <t>08.2.01.00000</t>
  </si>
  <si>
    <t>08.2.01.10010</t>
  </si>
  <si>
    <t>08.2.01.10020</t>
  </si>
  <si>
    <t>08.2.01.20430</t>
  </si>
  <si>
    <t>08.2.01.21740</t>
  </si>
  <si>
    <t>Муниципальная программа Новоселицкого муниципального округа Ставропольского края "Молодежь Новоселицкого муниципального округа Ставропольского края"</t>
  </si>
  <si>
    <t>09.0.00.00000</t>
  </si>
  <si>
    <t>Подпрограмма "Поддержка талантливой и инициативной молодежи, патриотическое воспитание, вовлечение молодежи в социальную практику"</t>
  </si>
  <si>
    <t>09.1.00.00000</t>
  </si>
  <si>
    <t>Основное мероприятие "Организационная и воспитательная работа с молодежью"</t>
  </si>
  <si>
    <t>09.1.01.00000</t>
  </si>
  <si>
    <t>Проведение мероприятий для детей и молодежи</t>
  </si>
  <si>
    <t>09.1.01.20370</t>
  </si>
  <si>
    <t>Подпрограмма "Обеспечение реализации муниципальной программы Новоселицкого муниципального округа Ставропольского края "Молодежь Новоселицкого муниципального округа Ставропольского края" и общепрограммные мероприятия"</t>
  </si>
  <si>
    <t>09.2.00.00000</t>
  </si>
  <si>
    <t>09.2.01.00000</t>
  </si>
  <si>
    <t>09.2.01.11010</t>
  </si>
  <si>
    <t>Муниципальная программа Новоселицкого муниципального округа Ставропольского края "Профилактика правонарушений, терроризма, поддержка казачества и обеспечение общественного порядка на территории Новоселицкого муниципального округа Ставропольского края"</t>
  </si>
  <si>
    <t>10.0.00.00000</t>
  </si>
  <si>
    <t>Подпрограмма "Обеспечение общественного порядка"</t>
  </si>
  <si>
    <t>10.1.00.00000</t>
  </si>
  <si>
    <t>Основное мероприятие "Укрепление общественного порядка и общественной безопасности"</t>
  </si>
  <si>
    <t>10.1.01.00000</t>
  </si>
  <si>
    <t>Профилактика правонарушений в Новоселицком округе</t>
  </si>
  <si>
    <t>10.1.01.20020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</si>
  <si>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</si>
  <si>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10.1.01.51200</t>
  </si>
  <si>
    <t>Основное мероприятие "Организация взаимодействия с общественными организациями правоохранительной направленностипо вопросам охраны порядка"</t>
  </si>
  <si>
    <t>10.1.02.00000</t>
  </si>
  <si>
    <t>Проведение конкурсов "Народная дружина" и "Лучший народный дружинник"</t>
  </si>
  <si>
    <t>10.1.02.21330</t>
  </si>
  <si>
    <t>Организация работы по обеспечению народных дружинников удостоверениями, символикой и страхованием жизни и здоровья на период участия в охране общественного порядка, а также на реализацию льгот и мер стимулирования народных дружин</t>
  </si>
  <si>
    <t>10.1.02.21680</t>
  </si>
  <si>
    <t>Основное мероприятие "Принятие мер по устранению нарушений действующего законодательства"</t>
  </si>
  <si>
    <t>10.1.03.00000</t>
  </si>
  <si>
    <t>Осуществление отдельных государственных полномочий Ставропольского края по созданию и организации деятельности административных комиссий</t>
  </si>
  <si>
    <t>10.1.03.76930</t>
  </si>
  <si>
    <t>Основное мероприятие "Профилактика преступлений в состоянии алкогольного опьянения"</t>
  </si>
  <si>
    <t>10.1.04.00000</t>
  </si>
  <si>
    <t>Проведение профилактической работы по предупреждению преступлений, совершаемых в состоянии алкогольного опьянения (разработка и изготовление полиграфической продукции)</t>
  </si>
  <si>
    <t>10.1.04.20650</t>
  </si>
  <si>
    <t>Основное мероприятие "Профилактика подростковой преступности"</t>
  </si>
  <si>
    <t>10.1.05.00000</t>
  </si>
  <si>
    <t>Повышение правовой грамотности подростков и их родителей (разработка и изготовление полиграфической продукции)</t>
  </si>
  <si>
    <t>10.1.05.20640</t>
  </si>
  <si>
    <t>Основное мероприятие "Профилактика рецидивной преступности"</t>
  </si>
  <si>
    <t>10.1.07.00000</t>
  </si>
  <si>
    <t>Организация профилактических мер, направленных на предупреждение рецидивной преступности, социальную адаптацию и ресоциализацию лиц, отбывших наказание в виде лишения свободы (разработка и изготовление полиграфической продукции)</t>
  </si>
  <si>
    <t>10.1.07.20630</t>
  </si>
  <si>
    <t>Основное мероприятие "Профилактика правонарушений в общественных местах и на улицах"</t>
  </si>
  <si>
    <t>10.1.08.00000</t>
  </si>
  <si>
    <t>Организация информационно пропагандистских мероприятий, направленных на профилактику правонарушений на улицах и в общественных местах округа (разработка и изготовление полиграфической продукции)</t>
  </si>
  <si>
    <t>10.1.08.20620</t>
  </si>
  <si>
    <t>Основное мероприятие "Профилактика мошенничества"</t>
  </si>
  <si>
    <t>10.1.09.00000</t>
  </si>
  <si>
    <t>Организация информационно пропагандистских мероприятий, направленных на профилактику мошенничества и информирование граждан о способах и средствах правомерной защиты от преступных и иных посягательств (разработка и изготовление полиграфической продукции)</t>
  </si>
  <si>
    <t>10.1.09.20660</t>
  </si>
  <si>
    <t>Подпрограмма "Межнациональные отношения, профилактика терроризма и поддержка казачества на территории Новоселицкого муниципального округа Ставропольского края"</t>
  </si>
  <si>
    <t>10.2.00.00000</t>
  </si>
  <si>
    <t>Основное мероприятие "Совершенствование системы профилактических мер антитеррористической и антиэкстремистской направленности"</t>
  </si>
  <si>
    <t>10.2.01.00000</t>
  </si>
  <si>
    <t>Реализация мероприятий по обеспечению безопасности граждан в местах массового пребывания</t>
  </si>
  <si>
    <t>10.2.01.20950</t>
  </si>
  <si>
    <t>Информационно-пропагандистское противодействие экстремизму и терроризму</t>
  </si>
  <si>
    <t>10.2.01.20960</t>
  </si>
  <si>
    <t>Проведение информационно - пропагандистских мероприятий, направленных на профилактику идеологии терроризма</t>
  </si>
  <si>
    <t>10.2.01.S7730</t>
  </si>
  <si>
    <t>Основное мероприятие "Проведение комплексных мероприятий по гармонизации межнациональных отношений"</t>
  </si>
  <si>
    <t>10.2.02.00000</t>
  </si>
  <si>
    <t>Проведение Фестиваля межнациональных культур</t>
  </si>
  <si>
    <t>10.2.02.20560</t>
  </si>
  <si>
    <t>Подпрограмма "Гражданская оборона, защита населения и территории Новоселицкого муниципального округа Ставроропольского края от чрезвычайных ситуаций"</t>
  </si>
  <si>
    <t>10.3.00.00000</t>
  </si>
  <si>
    <t>Основное мероприятие "Обеспечение безопасности и защита населения и территорий от чрезвычайных ситуаций природного и техногенного характера"</t>
  </si>
  <si>
    <t>10.3.01.00000</t>
  </si>
  <si>
    <t>Проведение противопаводковых мероприятий, расчистка и прокладка обводных и сточных каналов, русел рек - укрепеление плотин, мостов и т.д.</t>
  </si>
  <si>
    <t>10.3.01.21280</t>
  </si>
  <si>
    <t>Оказание социальной поддержки пострадавшим гражданам и выполнение неотложных аварийно - восстановительных работ при ликвидации чрезвычайных ситуаций</t>
  </si>
  <si>
    <t>10.3.01.21290</t>
  </si>
  <si>
    <t>Организация и осуществление мероприятий по защите населения и территории муниципального округа от чрезвычайных ситуаций природного и техногенного характера</t>
  </si>
  <si>
    <t>10.3.01.21720</t>
  </si>
  <si>
    <t>Основное мероприятие "Создание резерва финансовых ресурсов на предупреждение и ликвидацию последствий чрезвычайных ситуаций в Новоселицком муниципальном округе Ставропольского края"</t>
  </si>
  <si>
    <t>10.3.03.00000</t>
  </si>
  <si>
    <t>Резерв финансовых ресурсов для предупреждения и ликвидации чрезвычайных ситуаций</t>
  </si>
  <si>
    <t>10.3.03.21300</t>
  </si>
  <si>
    <t>Основное мероприятие "Профилактические мероприятия по предотвращению пожаров в жилых помещениях граждан, находящихся в социально опасном положении"</t>
  </si>
  <si>
    <t>10.3.04.00000</t>
  </si>
  <si>
    <t>Расходы на обеспечение пожарными извещателями отдельных категорий граждан</t>
  </si>
  <si>
    <t>10.3.04.21390</t>
  </si>
  <si>
    <t>Подпрограмма "Обеспечение реализации муниципальной программы Новоселицкого муниципального округа Ставропольского края "Профилактика правонарушений, терроризма, поддержка казачества и обеспечение общественного порядка на территории Новоселицкого муниципального округа Ставропольского края" и общепрограммные мероприятия"</t>
  </si>
  <si>
    <t>10.4.00.00000</t>
  </si>
  <si>
    <t>10.4.01.00000</t>
  </si>
  <si>
    <t>10.4.01.11010</t>
  </si>
  <si>
    <t>Обеспечение деятельности аварийно-спасательной службы</t>
  </si>
  <si>
    <t>10.4.01.20100</t>
  </si>
  <si>
    <t>Подпрограмма "Безопасный город"</t>
  </si>
  <si>
    <t>10.5.00.00000</t>
  </si>
  <si>
    <t>Основное мероприятие "Развитие аппаратно-программного комплекса "Безопасный город" на территории Новоселицкого муниципального округа"</t>
  </si>
  <si>
    <t>10.5.01.00000</t>
  </si>
  <si>
    <t>Внедрение комплексной автоматизированной системы "Безопасное село"</t>
  </si>
  <si>
    <t>10.5.01.21410</t>
  </si>
  <si>
    <t>Подпрограмма "Комплексные меры по профилактике наркомании и противодействию незаконному обороту наркотиков"</t>
  </si>
  <si>
    <t>10.6.00.00000</t>
  </si>
  <si>
    <t>Основное мероприятие "Проведение комплексных мероприятий по профилактике наркомании и социально-негативных явлений"</t>
  </si>
  <si>
    <t>10.6.02.00000</t>
  </si>
  <si>
    <t>Изготовление сувенирной продукции антинаркотической направленности</t>
  </si>
  <si>
    <t>10.6.02.21750</t>
  </si>
  <si>
    <t>Основное мероприятие "Организация деятельности средств массовой информации по повышению эффективности антинаркотической пропаганды, формированию в обществе негативного отношения к наркотикам"</t>
  </si>
  <si>
    <t>10.6.03.00000</t>
  </si>
  <si>
    <t>Изготовление полиграфической продукции антинаркотической направленности</t>
  </si>
  <si>
    <t>10.6.03.20580</t>
  </si>
  <si>
    <t>Обеспечение деятельности органов местного самоуправления</t>
  </si>
  <si>
    <t>50.0.00.00000</t>
  </si>
  <si>
    <t>Непрограммные расходы в рамках обеспечения деятельности центрального аппарата совета</t>
  </si>
  <si>
    <t>50.4.00.00000</t>
  </si>
  <si>
    <t>50.4.00.10010</t>
  </si>
  <si>
    <t>50.4.00.10020</t>
  </si>
  <si>
    <t>50.4.00.20430</t>
  </si>
  <si>
    <t>50.4.00.21400</t>
  </si>
  <si>
    <t>50.4.00.21740</t>
  </si>
  <si>
    <t>Непрограммные расходы в рамках обеспечения деятельности Контрольно-счетной палаты Новоселицкого муниципального округа Ставропольского края</t>
  </si>
  <si>
    <t>50.5.00.00000</t>
  </si>
  <si>
    <t>50.5.00.10010</t>
  </si>
  <si>
    <t>50.5.00.10020</t>
  </si>
  <si>
    <t>Расходы на приобретение и сопровождение электронных программ и оборудования, необходимых для осуществления деятельности контрольно-счетной палаты Новоселицкого муниципального округа Ставропольского края</t>
  </si>
  <si>
    <t>50.5.00.20430</t>
  </si>
  <si>
    <t>50.5.00.21740</t>
  </si>
  <si>
    <t>Непрограммные расходы в рамках мероприятий проводимых органами местного самоуправления округа</t>
  </si>
  <si>
    <t>50.7.00.00000</t>
  </si>
  <si>
    <t>50.7.00.10010</t>
  </si>
  <si>
    <t>50.7.00.10020</t>
  </si>
  <si>
    <t>Целевые средства на исполнение расходных обязательств</t>
  </si>
  <si>
    <t>50.7.00.10100</t>
  </si>
  <si>
    <t>50.7.00.20430</t>
  </si>
  <si>
    <t>Разработка, изготовление и экспертиза проектно-сметной документации</t>
  </si>
  <si>
    <t>50.7.00.20500</t>
  </si>
  <si>
    <t>Осуществление строительного контроля и авторского надзора</t>
  </si>
  <si>
    <t>50.7.00.20510</t>
  </si>
  <si>
    <t>Предоставление субсидий социально ориентированным некоммерческим организациям</t>
  </si>
  <si>
    <t>50.7.00.21200</t>
  </si>
  <si>
    <t>50.7.00.21400</t>
  </si>
  <si>
    <t>50.7.00.21740</t>
  </si>
  <si>
    <t>Проведение выборов в муниципальном округе</t>
  </si>
  <si>
    <t>50.7.00.21780</t>
  </si>
  <si>
    <t>Профилактика и устранение последствий распространения коронавирусной инфекции на территории Новоселицкого муниципального округа Ставропольского края</t>
  </si>
  <si>
    <t>50.7.00.22381</t>
  </si>
  <si>
    <t>Освещение деятельности органов местного самоуправления Новоселицкого муниципального округа в средствах массовой информации, печатных изданиях, в информационно-телекоммуникационной сети "Интернет"</t>
  </si>
  <si>
    <t>50.7.00.28710</t>
  </si>
  <si>
    <t>Осуществление первичного воинского учета органами местного самоуправления муниципальных и городских округов</t>
  </si>
  <si>
    <t>50.7.00.51180</t>
  </si>
  <si>
    <t>Прочие расходы за счет бюджетных ассигнований дорожного фонда</t>
  </si>
  <si>
    <t>50.7.00.9Д860</t>
  </si>
  <si>
    <t>тыс.рублей</t>
  </si>
  <si>
    <t xml:space="preserve">РАСПРЕДЕЛЕНИЕ
бюджетных ассигнований по целевым статьям (муниципальным  программам и непрограммным направлениям деятельности), группам видов расходов классификации расходов местного бюджета на 2025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</si>
</sst>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\.0\.00\.00000"/>
    <numFmt numFmtId="165" formatCode="000;[Red]\-000;&quot;&quot;"/>
    <numFmt numFmtId="166" formatCode="#,##0.00_ ;[Red]\-#,##0.00\ "/>
    <numFmt numFmtId="167" formatCode="00\.0\.00\.00000;;&quot;&quot;"/>
    <numFmt numFmtId="168" formatCode="#,##0.00;[Red]\-#,##0.00;0.0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8">
    <xf numFmtId="0" fontId="0" fillId="0" borderId="0"/>
    <xf numFmtId="0" fontId="2" fillId="0" borderId="0"/>
    <xf numFmtId="0" fontId="4" fillId="0" borderId="0"/>
    <xf numFmtId="0" fontId="4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8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25">
    <xf numFmtId="0" fontId="0" fillId="0" borderId="0" xfId="0"/>
    <xf numFmtId="0" fontId="3" fillId="0" borderId="1" xfId="1" applyFont="1" applyFill="1" applyBorder="1" applyAlignment="1" applyProtection="1">
      <alignment horizontal="center"/>
      <protection hidden="1"/>
    </xf>
    <xf numFmtId="0" fontId="3" fillId="0" borderId="1" xfId="2" applyFont="1" applyFill="1" applyBorder="1" applyAlignment="1">
      <alignment horizontal="center" vertical="center" wrapText="1"/>
    </xf>
    <xf numFmtId="0" fontId="4" fillId="0" borderId="0" xfId="2"/>
    <xf numFmtId="164" fontId="3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3" fillId="0" borderId="1" xfId="1" applyNumberFormat="1" applyFont="1" applyFill="1" applyBorder="1" applyAlignment="1" applyProtection="1">
      <alignment horizontal="right" vertical="center"/>
      <protection hidden="1"/>
    </xf>
    <xf numFmtId="165" fontId="3" fillId="0" borderId="1" xfId="1" applyNumberFormat="1" applyFont="1" applyFill="1" applyBorder="1" applyAlignment="1" applyProtection="1">
      <alignment horizontal="right" vertical="center"/>
      <protection hidden="1"/>
    </xf>
    <xf numFmtId="166" fontId="3" fillId="0" borderId="1" xfId="1" applyNumberFormat="1" applyFont="1" applyFill="1" applyBorder="1" applyAlignment="1" applyProtection="1">
      <alignment horizontal="right" vertical="center"/>
      <protection hidden="1"/>
    </xf>
    <xf numFmtId="0" fontId="5" fillId="0" borderId="0" xfId="2" applyFont="1"/>
    <xf numFmtId="165" fontId="3" fillId="0" borderId="1" xfId="2" applyNumberFormat="1" applyFont="1" applyFill="1" applyBorder="1" applyAlignment="1" applyProtection="1">
      <alignment horizontal="left" vertical="center" wrapText="1"/>
      <protection hidden="1"/>
    </xf>
    <xf numFmtId="165" fontId="3" fillId="0" borderId="1" xfId="2" applyNumberFormat="1" applyFont="1" applyFill="1" applyBorder="1" applyAlignment="1" applyProtection="1">
      <alignment horizontal="justify" vertical="center" wrapText="1"/>
      <protection hidden="1"/>
    </xf>
    <xf numFmtId="167" fontId="3" fillId="0" borderId="1" xfId="2" applyNumberFormat="1" applyFont="1" applyFill="1" applyBorder="1" applyAlignment="1" applyProtection="1">
      <alignment horizontal="right" vertical="center"/>
      <protection hidden="1"/>
    </xf>
    <xf numFmtId="165" fontId="3" fillId="0" borderId="1" xfId="2" applyNumberFormat="1" applyFont="1" applyFill="1" applyBorder="1" applyAlignment="1" applyProtection="1">
      <alignment horizontal="right" vertical="center"/>
      <protection hidden="1"/>
    </xf>
    <xf numFmtId="165" fontId="3" fillId="0" borderId="1" xfId="3" applyNumberFormat="1" applyFont="1" applyFill="1" applyBorder="1" applyAlignment="1" applyProtection="1">
      <alignment horizontal="left" vertical="center" wrapText="1"/>
      <protection hidden="1"/>
    </xf>
    <xf numFmtId="167" fontId="3" fillId="0" borderId="1" xfId="3" applyNumberFormat="1" applyFont="1" applyFill="1" applyBorder="1" applyAlignment="1" applyProtection="1">
      <alignment horizontal="right" vertical="center"/>
      <protection hidden="1"/>
    </xf>
    <xf numFmtId="165" fontId="3" fillId="0" borderId="1" xfId="3" applyNumberFormat="1" applyFont="1" applyFill="1" applyBorder="1" applyAlignment="1" applyProtection="1">
      <alignment horizontal="right" vertical="center"/>
      <protection hidden="1"/>
    </xf>
    <xf numFmtId="0" fontId="6" fillId="0" borderId="1" xfId="2" applyFont="1" applyFill="1" applyBorder="1" applyAlignment="1">
      <alignment horizontal="left" vertical="center" wrapText="1"/>
    </xf>
    <xf numFmtId="4" fontId="3" fillId="0" borderId="1" xfId="2" applyNumberFormat="1" applyFont="1" applyFill="1" applyBorder="1" applyAlignment="1" applyProtection="1">
      <alignment horizontal="right" vertical="center"/>
      <protection hidden="1"/>
    </xf>
    <xf numFmtId="4" fontId="3" fillId="0" borderId="1" xfId="3" applyNumberFormat="1" applyFont="1" applyFill="1" applyBorder="1" applyAlignment="1" applyProtection="1">
      <alignment horizontal="right" vertical="center"/>
      <protection hidden="1"/>
    </xf>
    <xf numFmtId="0" fontId="3" fillId="0" borderId="1" xfId="1" applyFont="1" applyFill="1" applyBorder="1" applyProtection="1">
      <protection hidden="1"/>
    </xf>
    <xf numFmtId="168" fontId="3" fillId="0" borderId="1" xfId="1" applyNumberFormat="1" applyFont="1" applyFill="1" applyBorder="1" applyAlignment="1" applyProtection="1">
      <alignment horizontal="right"/>
      <protection hidden="1"/>
    </xf>
    <xf numFmtId="166" fontId="4" fillId="0" borderId="0" xfId="2" applyNumberFormat="1"/>
    <xf numFmtId="0" fontId="4" fillId="0" borderId="0" xfId="2" applyAlignment="1">
      <alignment horizontal="right"/>
    </xf>
    <xf numFmtId="0" fontId="9" fillId="0" borderId="0" xfId="2" applyFont="1" applyAlignment="1">
      <alignment horizontal="center" wrapText="1"/>
    </xf>
    <xf numFmtId="0" fontId="9" fillId="0" borderId="0" xfId="2" applyFont="1" applyAlignment="1">
      <alignment horizontal="center"/>
    </xf>
  </cellXfs>
  <cellStyles count="68">
    <cellStyle name="Обычный" xfId="0" builtinId="0"/>
    <cellStyle name="Обычный 10" xfId="4"/>
    <cellStyle name="Обычный 11" xfId="5"/>
    <cellStyle name="Обычный 11 2" xfId="6"/>
    <cellStyle name="Обычный 12" xfId="7"/>
    <cellStyle name="Обычный 13" xfId="8"/>
    <cellStyle name="Обычный 14" xfId="9"/>
    <cellStyle name="Обычный 15" xfId="2"/>
    <cellStyle name="Обычный 2" xfId="1"/>
    <cellStyle name="Обычный 2 10" xfId="3"/>
    <cellStyle name="Обычный 2 10 2" xfId="10"/>
    <cellStyle name="Обычный 2 10 3" xfId="11"/>
    <cellStyle name="Обычный 2 10_Копия Xl0000019" xfId="12"/>
    <cellStyle name="Обычный 2 11" xfId="13"/>
    <cellStyle name="Обычный 2 11 2" xfId="14"/>
    <cellStyle name="Обычный 2 11_Копия Xl0000019" xfId="15"/>
    <cellStyle name="Обычный 2 12" xfId="16"/>
    <cellStyle name="Обычный 2 12 2" xfId="17"/>
    <cellStyle name="Обычный 2 12_Копия Xl0000019" xfId="18"/>
    <cellStyle name="Обычный 2 13" xfId="19"/>
    <cellStyle name="Обычный 2 13 2" xfId="20"/>
    <cellStyle name="Обычный 2 13_Копия Xl0000019" xfId="21"/>
    <cellStyle name="Обычный 2 14" xfId="22"/>
    <cellStyle name="Обычный 2 14 2" xfId="23"/>
    <cellStyle name="Обычный 2 14_Копия Xl0000019" xfId="24"/>
    <cellStyle name="Обычный 2 15" xfId="25"/>
    <cellStyle name="Обычный 2 16" xfId="26"/>
    <cellStyle name="Обычный 2 17" xfId="27"/>
    <cellStyle name="Обычный 2 17 2" xfId="28"/>
    <cellStyle name="Обычный 2 17 3" xfId="29"/>
    <cellStyle name="Обычный 2 17 4" xfId="30"/>
    <cellStyle name="Обычный 2 17 5" xfId="31"/>
    <cellStyle name="Обычный 2 17 6" xfId="32"/>
    <cellStyle name="Обычный 2 18" xfId="33"/>
    <cellStyle name="Обычный 2 18 2" xfId="34"/>
    <cellStyle name="Обычный 2 18 3" xfId="35"/>
    <cellStyle name="Обычный 2 18 4" xfId="36"/>
    <cellStyle name="Обычный 2 18 5" xfId="37"/>
    <cellStyle name="Обычный 2 18 6" xfId="38"/>
    <cellStyle name="Обычный 2 18 7" xfId="39"/>
    <cellStyle name="Обычный 2 2" xfId="40"/>
    <cellStyle name="Обычный 2 2 2" xfId="41"/>
    <cellStyle name="Обычный 2 2 3" xfId="42"/>
    <cellStyle name="Обычный 2 2_Копия Xl0000019" xfId="43"/>
    <cellStyle name="Обычный 2 3" xfId="44"/>
    <cellStyle name="Обычный 2 4" xfId="45"/>
    <cellStyle name="Обычный 2 5" xfId="46"/>
    <cellStyle name="Обычный 2 5 2" xfId="47"/>
    <cellStyle name="Обычный 2 5_Копия Xl0000019" xfId="48"/>
    <cellStyle name="Обычный 2 6" xfId="49"/>
    <cellStyle name="Обычный 2 6 2" xfId="50"/>
    <cellStyle name="Обычный 2 6_Копия Xl0000019" xfId="51"/>
    <cellStyle name="Обычный 2 7" xfId="52"/>
    <cellStyle name="Обычный 2 7 2" xfId="53"/>
    <cellStyle name="Обычный 2 7_Копия Xl0000019" xfId="54"/>
    <cellStyle name="Обычный 2 8" xfId="55"/>
    <cellStyle name="Обычный 2 8 2" xfId="56"/>
    <cellStyle name="Обычный 2 8_Копия Xl0000019" xfId="57"/>
    <cellStyle name="Обычный 2 9" xfId="58"/>
    <cellStyle name="Обычный 2 9 2" xfId="59"/>
    <cellStyle name="Обычный 2 9_Копия Xl0000019" xfId="60"/>
    <cellStyle name="Обычный 3" xfId="61"/>
    <cellStyle name="Обычный 4" xfId="62"/>
    <cellStyle name="Обычный 5" xfId="63"/>
    <cellStyle name="Обычный 6" xfId="64"/>
    <cellStyle name="Обычный 7" xfId="65"/>
    <cellStyle name="Обычный 8" xfId="66"/>
    <cellStyle name="Обычный 9" xfId="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4;&#1086;&#1082;\&#1082;%20&#1073;&#1102;&#1076;&#1078;&#1077;&#1090;&#1091;%20&#1088;&#1072;&#1089;&#1095;&#1077;&#1090;&#1099;\&#1082;%20&#1073;&#1102;&#1076;&#1078;&#1077;&#1090;&#1091;%202025-2027\&#1087;&#1088;&#1086;&#1077;&#1082;&#1090;\&#1087;&#1077;&#1088;&#1074;&#1086;&#1085;&#1072;&#1095;&#1072;&#1083;&#1100;&#1085;&#1072;&#1103;%20&#1088;&#1086;&#1089;&#1087;&#1080;&#1089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_3"/>
      <sheetName val="ведомств25"/>
      <sheetName val="прогр25"/>
      <sheetName val="ведомств26-27"/>
      <sheetName val="прогр26-27"/>
      <sheetName val="РПР25"/>
      <sheetName val="РПР26-27"/>
      <sheetName val="краевые"/>
      <sheetName val="ВУС"/>
      <sheetName val="АНМО"/>
      <sheetName val="МФЦ"/>
      <sheetName val="МЦ"/>
      <sheetName val="спортшкола"/>
      <sheetName val="коммунсервис"/>
      <sheetName val="ЕДДС"/>
      <sheetName val="ДК Жур-010"/>
      <sheetName val="ДК Кит-011"/>
      <sheetName val="ДК Нов-012"/>
      <sheetName val="ДК Пад-013"/>
      <sheetName val="ДК Чер-014"/>
      <sheetName val="ДК Щел-015"/>
      <sheetName val="ДК Дол"/>
      <sheetName val="ДК Н Маяк"/>
      <sheetName val="музей"/>
      <sheetName val="биб-ка"/>
      <sheetName val="ДШИ"/>
      <sheetName val="ЦК"/>
      <sheetName val="МРОТ"/>
      <sheetName val="ЦООО"/>
      <sheetName val="Дс1"/>
      <sheetName val="СШ1"/>
      <sheetName val="СШ3"/>
      <sheetName val="патриот"/>
      <sheetName val="ДДТ"/>
      <sheetName val="ДЮКПФ"/>
      <sheetName val="МОЦ"/>
      <sheetName val="ЦБ"/>
      <sheetName val="ИП"/>
      <sheetName val="образ"/>
      <sheetName val="ведомств25 (2)"/>
      <sheetName val="прогр25 (2)"/>
      <sheetName val="ведомств26-27 (2)"/>
      <sheetName val="прогр26-27 (2)"/>
      <sheetName val="РПР25 (2)"/>
      <sheetName val="РПР26-27 (2)"/>
    </sheetNames>
    <sheetDataSet>
      <sheetData sheetId="0"/>
      <sheetData sheetId="1">
        <row r="12">
          <cell r="I12">
            <v>62.5</v>
          </cell>
        </row>
        <row r="13">
          <cell r="I13">
            <v>317.31</v>
          </cell>
        </row>
        <row r="14">
          <cell r="I14">
            <v>8</v>
          </cell>
        </row>
        <row r="16">
          <cell r="I16">
            <v>2000.43</v>
          </cell>
        </row>
        <row r="18">
          <cell r="I18">
            <v>222.2</v>
          </cell>
        </row>
        <row r="20">
          <cell r="I20">
            <v>20</v>
          </cell>
        </row>
        <row r="25">
          <cell r="I25">
            <v>130</v>
          </cell>
        </row>
        <row r="33">
          <cell r="I33">
            <v>78.12</v>
          </cell>
        </row>
        <row r="35">
          <cell r="I35">
            <v>2565.7530000000002</v>
          </cell>
        </row>
        <row r="41">
          <cell r="I41">
            <v>2209.8000000000002</v>
          </cell>
        </row>
        <row r="42">
          <cell r="I42">
            <v>438.98</v>
          </cell>
        </row>
        <row r="46">
          <cell r="I46">
            <v>621.19000000000005</v>
          </cell>
        </row>
        <row r="47">
          <cell r="I47">
            <v>16.43</v>
          </cell>
        </row>
        <row r="50">
          <cell r="I50">
            <v>462.42</v>
          </cell>
        </row>
        <row r="54">
          <cell r="I54">
            <v>925.18</v>
          </cell>
        </row>
        <row r="55">
          <cell r="I55">
            <v>244.25</v>
          </cell>
        </row>
        <row r="59">
          <cell r="I59">
            <v>2015.31</v>
          </cell>
        </row>
        <row r="60">
          <cell r="I60">
            <v>3381.11</v>
          </cell>
        </row>
        <row r="61">
          <cell r="I61">
            <v>278</v>
          </cell>
        </row>
        <row r="63">
          <cell r="I63">
            <v>39345.050000000003</v>
          </cell>
        </row>
        <row r="65">
          <cell r="I65">
            <v>1110</v>
          </cell>
        </row>
        <row r="67">
          <cell r="I67">
            <v>144.85</v>
          </cell>
        </row>
        <row r="72">
          <cell r="I72">
            <v>10</v>
          </cell>
        </row>
        <row r="76">
          <cell r="I76">
            <v>200</v>
          </cell>
        </row>
        <row r="82">
          <cell r="I82">
            <v>7.61</v>
          </cell>
        </row>
        <row r="87">
          <cell r="I87">
            <v>2061.34</v>
          </cell>
        </row>
        <row r="93">
          <cell r="I93">
            <v>690.43</v>
          </cell>
        </row>
        <row r="96">
          <cell r="I96">
            <v>20.04</v>
          </cell>
        </row>
        <row r="100">
          <cell r="I100">
            <v>24</v>
          </cell>
        </row>
        <row r="104">
          <cell r="I104">
            <v>22392.880000000001</v>
          </cell>
        </row>
        <row r="105">
          <cell r="I105">
            <v>817.37</v>
          </cell>
        </row>
        <row r="106">
          <cell r="I106">
            <v>230</v>
          </cell>
        </row>
        <row r="108">
          <cell r="I108">
            <v>2062.4499999999998</v>
          </cell>
        </row>
        <row r="112">
          <cell r="I112">
            <v>1175.28</v>
          </cell>
        </row>
        <row r="113">
          <cell r="I113">
            <v>40.43</v>
          </cell>
        </row>
        <row r="116">
          <cell r="I116">
            <v>1837.62</v>
          </cell>
        </row>
        <row r="117">
          <cell r="I117">
            <v>57</v>
          </cell>
        </row>
        <row r="122">
          <cell r="I122">
            <v>766.27</v>
          </cell>
        </row>
        <row r="126">
          <cell r="I126">
            <v>8387.2800000000007</v>
          </cell>
        </row>
        <row r="131">
          <cell r="I131">
            <v>3</v>
          </cell>
        </row>
        <row r="135">
          <cell r="I135">
            <v>17</v>
          </cell>
        </row>
        <row r="139">
          <cell r="I139">
            <v>20</v>
          </cell>
        </row>
        <row r="142">
          <cell r="I142">
            <v>80</v>
          </cell>
        </row>
        <row r="146">
          <cell r="I146">
            <v>430</v>
          </cell>
        </row>
        <row r="153">
          <cell r="I153">
            <v>50</v>
          </cell>
        </row>
        <row r="157">
          <cell r="I157">
            <v>435</v>
          </cell>
        </row>
        <row r="159">
          <cell r="I159">
            <v>100</v>
          </cell>
        </row>
        <row r="161">
          <cell r="I161">
            <v>105.26</v>
          </cell>
        </row>
        <row r="165">
          <cell r="I165">
            <v>20</v>
          </cell>
        </row>
        <row r="167">
          <cell r="I167">
            <v>50</v>
          </cell>
        </row>
        <row r="170">
          <cell r="I170">
            <v>50</v>
          </cell>
        </row>
        <row r="173">
          <cell r="I173">
            <v>204.05</v>
          </cell>
        </row>
        <row r="177">
          <cell r="I177">
            <v>4461.1400000000003</v>
          </cell>
        </row>
        <row r="178">
          <cell r="I178">
            <v>246.73</v>
          </cell>
        </row>
        <row r="180">
          <cell r="I180">
            <v>4094.08</v>
          </cell>
        </row>
        <row r="181">
          <cell r="I181">
            <v>261.60000000000002</v>
          </cell>
        </row>
        <row r="182">
          <cell r="I182">
            <v>7</v>
          </cell>
        </row>
        <row r="188">
          <cell r="I188">
            <v>10</v>
          </cell>
        </row>
        <row r="191">
          <cell r="I191">
            <v>10</v>
          </cell>
        </row>
        <row r="194">
          <cell r="I194">
            <v>10</v>
          </cell>
        </row>
        <row r="197">
          <cell r="I197">
            <v>10</v>
          </cell>
        </row>
        <row r="200">
          <cell r="I200">
            <v>10</v>
          </cell>
        </row>
        <row r="204">
          <cell r="I204">
            <v>400</v>
          </cell>
        </row>
        <row r="211">
          <cell r="I211">
            <v>50</v>
          </cell>
        </row>
        <row r="213">
          <cell r="I213">
            <v>107.64</v>
          </cell>
        </row>
        <row r="219">
          <cell r="I219">
            <v>40</v>
          </cell>
        </row>
        <row r="222">
          <cell r="I222">
            <v>5</v>
          </cell>
        </row>
        <row r="226">
          <cell r="I226">
            <v>860</v>
          </cell>
        </row>
        <row r="233">
          <cell r="I233">
            <v>193.33</v>
          </cell>
        </row>
        <row r="240">
          <cell r="I240">
            <v>310</v>
          </cell>
        </row>
        <row r="246">
          <cell r="I246">
            <v>110</v>
          </cell>
        </row>
        <row r="252">
          <cell r="I252">
            <v>121.24</v>
          </cell>
        </row>
        <row r="256">
          <cell r="I256">
            <v>1277.9000000000001</v>
          </cell>
        </row>
        <row r="263">
          <cell r="I263">
            <v>2019.56</v>
          </cell>
        </row>
        <row r="270">
          <cell r="I270">
            <v>548</v>
          </cell>
        </row>
        <row r="271">
          <cell r="I271">
            <v>400.88</v>
          </cell>
        </row>
        <row r="277">
          <cell r="I277">
            <v>12855.26</v>
          </cell>
        </row>
        <row r="285">
          <cell r="I285">
            <v>72.2</v>
          </cell>
        </row>
        <row r="287">
          <cell r="I287">
            <v>300</v>
          </cell>
        </row>
        <row r="291">
          <cell r="I291">
            <v>177.07</v>
          </cell>
        </row>
        <row r="292">
          <cell r="I292">
            <v>234.22</v>
          </cell>
        </row>
        <row r="294">
          <cell r="I294">
            <v>4384.6000000000004</v>
          </cell>
        </row>
        <row r="296">
          <cell r="I296">
            <v>348.2</v>
          </cell>
        </row>
        <row r="298">
          <cell r="I298">
            <v>24.13</v>
          </cell>
        </row>
        <row r="306">
          <cell r="I306">
            <v>502.32</v>
          </cell>
        </row>
        <row r="307">
          <cell r="I307">
            <v>642.96</v>
          </cell>
        </row>
        <row r="308">
          <cell r="I308">
            <v>4.8099999999999996</v>
          </cell>
        </row>
        <row r="310">
          <cell r="I310">
            <v>11832.48</v>
          </cell>
        </row>
        <row r="312">
          <cell r="I312">
            <v>291.61</v>
          </cell>
        </row>
        <row r="314">
          <cell r="I314">
            <v>57.2</v>
          </cell>
        </row>
        <row r="320">
          <cell r="I320">
            <v>20042.09</v>
          </cell>
        </row>
        <row r="321">
          <cell r="I321">
            <v>1298.19</v>
          </cell>
        </row>
        <row r="322">
          <cell r="I322">
            <v>7</v>
          </cell>
        </row>
        <row r="324">
          <cell r="I324">
            <v>3343.91</v>
          </cell>
        </row>
        <row r="328">
          <cell r="I328">
            <v>38923.230000000003</v>
          </cell>
        </row>
        <row r="336">
          <cell r="I336">
            <v>50214.76</v>
          </cell>
        </row>
        <row r="337">
          <cell r="I337">
            <v>20067.2</v>
          </cell>
        </row>
        <row r="338">
          <cell r="I338">
            <v>10657.55</v>
          </cell>
        </row>
        <row r="339">
          <cell r="I339">
            <v>2522.21</v>
          </cell>
        </row>
        <row r="341">
          <cell r="I341">
            <v>6242.4</v>
          </cell>
        </row>
        <row r="343">
          <cell r="I343">
            <v>3659.05</v>
          </cell>
        </row>
        <row r="344">
          <cell r="I344">
            <v>47.17</v>
          </cell>
        </row>
        <row r="345">
          <cell r="I345">
            <v>390</v>
          </cell>
        </row>
        <row r="346">
          <cell r="I346">
            <v>756.26</v>
          </cell>
        </row>
        <row r="348">
          <cell r="I348">
            <v>66728.53</v>
          </cell>
        </row>
        <row r="349">
          <cell r="I349">
            <v>210.22</v>
          </cell>
        </row>
        <row r="350">
          <cell r="I350">
            <v>9959.02</v>
          </cell>
        </row>
        <row r="353">
          <cell r="I353">
            <v>9099.5300000000007</v>
          </cell>
        </row>
        <row r="354">
          <cell r="I354">
            <v>827.23</v>
          </cell>
        </row>
        <row r="358">
          <cell r="I358">
            <v>1063.9100000000001</v>
          </cell>
        </row>
        <row r="359">
          <cell r="I359">
            <v>97.5</v>
          </cell>
        </row>
        <row r="365">
          <cell r="I365">
            <v>44161.97</v>
          </cell>
        </row>
        <row r="366">
          <cell r="I366">
            <v>20595.78</v>
          </cell>
        </row>
        <row r="367">
          <cell r="I367">
            <v>990.29</v>
          </cell>
        </row>
        <row r="368">
          <cell r="I368">
            <v>19949.45</v>
          </cell>
        </row>
        <row r="369">
          <cell r="I369">
            <v>2107</v>
          </cell>
        </row>
        <row r="371">
          <cell r="I371">
            <v>5966.1</v>
          </cell>
        </row>
        <row r="373">
          <cell r="I373">
            <v>5954.17</v>
          </cell>
        </row>
        <row r="374">
          <cell r="I374">
            <v>70.709999999999994</v>
          </cell>
        </row>
        <row r="375">
          <cell r="I375">
            <v>2131.33</v>
          </cell>
        </row>
        <row r="376">
          <cell r="I376">
            <v>3262.74</v>
          </cell>
        </row>
        <row r="379">
          <cell r="I379">
            <v>3262.93</v>
          </cell>
        </row>
        <row r="382">
          <cell r="I382">
            <v>850</v>
          </cell>
        </row>
        <row r="385">
          <cell r="I385">
            <v>371.34</v>
          </cell>
        </row>
        <row r="386">
          <cell r="I386">
            <v>195</v>
          </cell>
        </row>
        <row r="388">
          <cell r="I388">
            <v>10579.11</v>
          </cell>
        </row>
        <row r="389">
          <cell r="I389">
            <v>5695.76</v>
          </cell>
        </row>
        <row r="392">
          <cell r="I392">
            <v>7445.07</v>
          </cell>
        </row>
        <row r="393">
          <cell r="I393">
            <v>2481.6930000000002</v>
          </cell>
        </row>
        <row r="396">
          <cell r="I396">
            <v>147.13</v>
          </cell>
        </row>
        <row r="397">
          <cell r="I397">
            <v>57.29</v>
          </cell>
        </row>
        <row r="400">
          <cell r="I400">
            <v>1902.06</v>
          </cell>
        </row>
        <row r="401">
          <cell r="I401">
            <v>475.51</v>
          </cell>
        </row>
        <row r="403">
          <cell r="I403">
            <v>9140.0400000000009</v>
          </cell>
        </row>
        <row r="404">
          <cell r="I404">
            <v>3179.48</v>
          </cell>
        </row>
        <row r="408">
          <cell r="I408">
            <v>1015.5</v>
          </cell>
        </row>
        <row r="409">
          <cell r="I409">
            <v>303</v>
          </cell>
        </row>
        <row r="419">
          <cell r="I419">
            <v>11161.04</v>
          </cell>
        </row>
        <row r="421">
          <cell r="I421">
            <v>975.35</v>
          </cell>
        </row>
        <row r="423">
          <cell r="I423">
            <v>773.01</v>
          </cell>
        </row>
        <row r="426">
          <cell r="I426">
            <v>1654.46</v>
          </cell>
        </row>
        <row r="429">
          <cell r="I429">
            <v>6795.86</v>
          </cell>
        </row>
        <row r="430">
          <cell r="I430">
            <v>588.19000000000005</v>
          </cell>
        </row>
        <row r="434">
          <cell r="I434">
            <v>192.4</v>
          </cell>
        </row>
        <row r="440">
          <cell r="I440">
            <v>5003.51</v>
          </cell>
        </row>
        <row r="442">
          <cell r="I442">
            <v>170</v>
          </cell>
        </row>
        <row r="444">
          <cell r="I444">
            <v>29.4</v>
          </cell>
        </row>
        <row r="445">
          <cell r="I445">
            <v>2217.4299999999998</v>
          </cell>
        </row>
        <row r="446">
          <cell r="I446">
            <v>1794.1</v>
          </cell>
        </row>
        <row r="447">
          <cell r="I447">
            <v>1573.21</v>
          </cell>
        </row>
        <row r="450">
          <cell r="I450">
            <v>260</v>
          </cell>
        </row>
        <row r="454">
          <cell r="I454">
            <v>88</v>
          </cell>
        </row>
        <row r="458">
          <cell r="I458">
            <v>208.32</v>
          </cell>
        </row>
        <row r="459">
          <cell r="I459">
            <v>516.74</v>
          </cell>
        </row>
        <row r="460">
          <cell r="I460">
            <v>51.55</v>
          </cell>
        </row>
        <row r="462">
          <cell r="I462">
            <v>5023.83</v>
          </cell>
        </row>
        <row r="464">
          <cell r="I464">
            <v>121.22</v>
          </cell>
        </row>
        <row r="466">
          <cell r="I466">
            <v>120</v>
          </cell>
        </row>
        <row r="468">
          <cell r="I468">
            <v>50</v>
          </cell>
        </row>
        <row r="471">
          <cell r="I471">
            <v>1562.43</v>
          </cell>
        </row>
        <row r="472">
          <cell r="I472">
            <v>227.98</v>
          </cell>
        </row>
        <row r="475">
          <cell r="I475">
            <v>7082.48</v>
          </cell>
        </row>
        <row r="476">
          <cell r="I476">
            <v>205.92</v>
          </cell>
        </row>
        <row r="477">
          <cell r="I477">
            <v>15</v>
          </cell>
        </row>
        <row r="484">
          <cell r="I484">
            <v>38.590000000000003</v>
          </cell>
        </row>
        <row r="485">
          <cell r="I485">
            <v>2534.08</v>
          </cell>
        </row>
        <row r="489">
          <cell r="I489">
            <v>2489.42</v>
          </cell>
        </row>
        <row r="497">
          <cell r="I497">
            <v>72.8</v>
          </cell>
        </row>
        <row r="501">
          <cell r="I501">
            <v>4.16</v>
          </cell>
        </row>
        <row r="508">
          <cell r="I508">
            <v>15613.12</v>
          </cell>
        </row>
        <row r="510">
          <cell r="I510">
            <v>650</v>
          </cell>
        </row>
        <row r="512">
          <cell r="I512">
            <v>11.2</v>
          </cell>
        </row>
        <row r="516">
          <cell r="I516">
            <v>37.44</v>
          </cell>
        </row>
        <row r="523">
          <cell r="I523">
            <v>23.1</v>
          </cell>
        </row>
        <row r="528">
          <cell r="I528">
            <v>23075.61</v>
          </cell>
        </row>
        <row r="529">
          <cell r="I529">
            <v>2262.0500000000002</v>
          </cell>
        </row>
        <row r="530">
          <cell r="I530">
            <v>33.61</v>
          </cell>
        </row>
        <row r="531">
          <cell r="I531">
            <v>57.71</v>
          </cell>
        </row>
        <row r="533">
          <cell r="I533">
            <v>20</v>
          </cell>
        </row>
        <row r="535">
          <cell r="I535">
            <v>82</v>
          </cell>
        </row>
        <row r="538">
          <cell r="I538">
            <v>801.8</v>
          </cell>
        </row>
        <row r="542">
          <cell r="I542">
            <v>1831.36</v>
          </cell>
        </row>
        <row r="543">
          <cell r="I543">
            <v>489.37</v>
          </cell>
        </row>
        <row r="544">
          <cell r="I544">
            <v>14.91</v>
          </cell>
        </row>
        <row r="546">
          <cell r="I546">
            <v>10</v>
          </cell>
        </row>
        <row r="548">
          <cell r="I548">
            <v>7.5</v>
          </cell>
        </row>
        <row r="552">
          <cell r="I552">
            <v>9960.84</v>
          </cell>
        </row>
        <row r="553">
          <cell r="I553">
            <v>1301.51</v>
          </cell>
        </row>
        <row r="554">
          <cell r="I554">
            <v>50666.7</v>
          </cell>
        </row>
        <row r="555">
          <cell r="I555">
            <v>158.21</v>
          </cell>
        </row>
        <row r="557">
          <cell r="I557">
            <v>70</v>
          </cell>
        </row>
        <row r="559">
          <cell r="I559">
            <v>224.06</v>
          </cell>
        </row>
        <row r="560">
          <cell r="I560">
            <v>22.41</v>
          </cell>
        </row>
        <row r="561">
          <cell r="I561">
            <v>974.68</v>
          </cell>
        </row>
        <row r="564">
          <cell r="I564">
            <v>2481.67</v>
          </cell>
        </row>
        <row r="567">
          <cell r="I567">
            <v>344</v>
          </cell>
        </row>
        <row r="570">
          <cell r="I570">
            <v>57.2</v>
          </cell>
        </row>
        <row r="572">
          <cell r="I572">
            <v>422.24</v>
          </cell>
        </row>
        <row r="576">
          <cell r="I576">
            <v>295.79000000000002</v>
          </cell>
        </row>
        <row r="577">
          <cell r="I577">
            <v>481.47</v>
          </cell>
        </row>
        <row r="583">
          <cell r="I583">
            <v>83.33</v>
          </cell>
        </row>
        <row r="584">
          <cell r="I584">
            <v>237.7</v>
          </cell>
        </row>
        <row r="585">
          <cell r="I585">
            <v>13.37</v>
          </cell>
        </row>
        <row r="587">
          <cell r="I587">
            <v>2417.06</v>
          </cell>
        </row>
        <row r="589">
          <cell r="I589">
            <v>4.99</v>
          </cell>
        </row>
        <row r="592">
          <cell r="I592">
            <v>14293.39</v>
          </cell>
        </row>
        <row r="593">
          <cell r="I593">
            <v>170.25</v>
          </cell>
        </row>
        <row r="594">
          <cell r="I594">
            <v>10</v>
          </cell>
        </row>
        <row r="602">
          <cell r="I602">
            <v>11.12</v>
          </cell>
        </row>
        <row r="603">
          <cell r="I603">
            <v>741.31</v>
          </cell>
        </row>
        <row r="605">
          <cell r="I605">
            <v>0.93</v>
          </cell>
        </row>
        <row r="606">
          <cell r="I606">
            <v>68.849999999999994</v>
          </cell>
        </row>
        <row r="608">
          <cell r="I608">
            <v>45</v>
          </cell>
        </row>
        <row r="609">
          <cell r="I609">
            <v>4144.53</v>
          </cell>
        </row>
        <row r="611">
          <cell r="I611">
            <v>164.28</v>
          </cell>
        </row>
        <row r="612">
          <cell r="I612">
            <v>10951.7</v>
          </cell>
        </row>
        <row r="614">
          <cell r="I614">
            <v>234.44</v>
          </cell>
        </row>
        <row r="615">
          <cell r="I615">
            <v>15629.233</v>
          </cell>
        </row>
        <row r="617">
          <cell r="I617">
            <v>4.05</v>
          </cell>
        </row>
        <row r="618">
          <cell r="I618">
            <v>269.86</v>
          </cell>
        </row>
        <row r="620">
          <cell r="I620">
            <v>0.64</v>
          </cell>
        </row>
        <row r="621">
          <cell r="I621">
            <v>117.51</v>
          </cell>
        </row>
        <row r="623">
          <cell r="I623">
            <v>4.72</v>
          </cell>
        </row>
        <row r="624">
          <cell r="I624">
            <v>349.72</v>
          </cell>
        </row>
        <row r="626">
          <cell r="I626">
            <v>250.2</v>
          </cell>
        </row>
        <row r="629">
          <cell r="I629">
            <v>213.15</v>
          </cell>
        </row>
        <row r="630">
          <cell r="I630">
            <v>14209.99</v>
          </cell>
        </row>
        <row r="632">
          <cell r="I632">
            <v>489.03</v>
          </cell>
        </row>
        <row r="634">
          <cell r="I634">
            <v>0.12</v>
          </cell>
        </row>
        <row r="635">
          <cell r="I635">
            <v>9.85</v>
          </cell>
        </row>
        <row r="637">
          <cell r="I637">
            <v>231.08</v>
          </cell>
        </row>
        <row r="638">
          <cell r="I638">
            <v>11554.09</v>
          </cell>
        </row>
        <row r="640">
          <cell r="I640">
            <v>0.81</v>
          </cell>
        </row>
        <row r="641">
          <cell r="I641">
            <v>54.22</v>
          </cell>
        </row>
        <row r="643">
          <cell r="I643">
            <v>2.2999999999999998</v>
          </cell>
        </row>
        <row r="646">
          <cell r="I646">
            <v>7666.65</v>
          </cell>
        </row>
        <row r="652">
          <cell r="I652">
            <v>314.86</v>
          </cell>
        </row>
        <row r="653">
          <cell r="I653">
            <v>24989.119999999999</v>
          </cell>
        </row>
        <row r="655">
          <cell r="I655">
            <v>64.86</v>
          </cell>
        </row>
        <row r="656">
          <cell r="I656">
            <v>6485.73</v>
          </cell>
        </row>
        <row r="658">
          <cell r="I658">
            <v>6405.33</v>
          </cell>
        </row>
        <row r="664">
          <cell r="I664">
            <v>13248.79</v>
          </cell>
        </row>
        <row r="665">
          <cell r="I665">
            <v>1723.49</v>
          </cell>
        </row>
        <row r="666">
          <cell r="I666">
            <v>1.53</v>
          </cell>
        </row>
        <row r="673">
          <cell r="I673">
            <v>187.49</v>
          </cell>
        </row>
        <row r="674">
          <cell r="I674">
            <v>951.5</v>
          </cell>
        </row>
        <row r="675">
          <cell r="I675">
            <v>181.5</v>
          </cell>
        </row>
        <row r="677">
          <cell r="I677">
            <v>4947.62</v>
          </cell>
        </row>
        <row r="679">
          <cell r="I679">
            <v>96.22</v>
          </cell>
        </row>
        <row r="681">
          <cell r="I681">
            <v>30.91</v>
          </cell>
        </row>
        <row r="687">
          <cell r="I687">
            <v>35.96</v>
          </cell>
        </row>
        <row r="688">
          <cell r="I688">
            <v>8.36</v>
          </cell>
        </row>
        <row r="692">
          <cell r="I692">
            <v>35.36</v>
          </cell>
        </row>
        <row r="694">
          <cell r="I694">
            <v>10.4</v>
          </cell>
        </row>
        <row r="700">
          <cell r="I700">
            <v>321.14999999999998</v>
          </cell>
        </row>
        <row r="707">
          <cell r="I707">
            <v>7731.91</v>
          </cell>
        </row>
        <row r="709">
          <cell r="I709">
            <v>416</v>
          </cell>
        </row>
        <row r="711">
          <cell r="I711">
            <v>9.1</v>
          </cell>
        </row>
        <row r="715">
          <cell r="I715">
            <v>31.2</v>
          </cell>
        </row>
        <row r="722">
          <cell r="I722">
            <v>1506.23</v>
          </cell>
        </row>
        <row r="724">
          <cell r="I724">
            <v>10.4</v>
          </cell>
        </row>
        <row r="726">
          <cell r="I726">
            <v>52</v>
          </cell>
        </row>
        <row r="728">
          <cell r="I728">
            <v>110.91</v>
          </cell>
        </row>
        <row r="730">
          <cell r="I730">
            <v>380.36</v>
          </cell>
        </row>
        <row r="737">
          <cell r="I737">
            <v>109.37</v>
          </cell>
        </row>
        <row r="738">
          <cell r="I738">
            <v>78.13</v>
          </cell>
        </row>
        <row r="739">
          <cell r="I739">
            <v>10</v>
          </cell>
        </row>
        <row r="741">
          <cell r="I741">
            <v>2196.36</v>
          </cell>
        </row>
        <row r="743">
          <cell r="I743">
            <v>196</v>
          </cell>
        </row>
        <row r="745">
          <cell r="I745">
            <v>10</v>
          </cell>
        </row>
        <row r="752">
          <cell r="I752">
            <v>114.58</v>
          </cell>
        </row>
        <row r="753">
          <cell r="I753">
            <v>756.95</v>
          </cell>
        </row>
        <row r="754">
          <cell r="I754">
            <v>158.66999999999999</v>
          </cell>
        </row>
        <row r="756">
          <cell r="I756">
            <v>3478.46</v>
          </cell>
        </row>
        <row r="758">
          <cell r="I758">
            <v>71.87</v>
          </cell>
        </row>
        <row r="760">
          <cell r="I760">
            <v>36.5</v>
          </cell>
        </row>
        <row r="766">
          <cell r="I766">
            <v>50.4</v>
          </cell>
        </row>
        <row r="767">
          <cell r="I767">
            <v>5.4</v>
          </cell>
        </row>
        <row r="771">
          <cell r="I771">
            <v>91.36</v>
          </cell>
        </row>
        <row r="773">
          <cell r="I773">
            <v>72.16</v>
          </cell>
        </row>
        <row r="775">
          <cell r="I775">
            <v>7.28</v>
          </cell>
        </row>
        <row r="781">
          <cell r="I781">
            <v>160.58000000000001</v>
          </cell>
        </row>
        <row r="788">
          <cell r="I788">
            <v>38.86</v>
          </cell>
        </row>
        <row r="795">
          <cell r="I795">
            <v>292.5</v>
          </cell>
        </row>
        <row r="797">
          <cell r="I797">
            <v>135.19999999999999</v>
          </cell>
        </row>
        <row r="799">
          <cell r="I799">
            <v>9.1</v>
          </cell>
        </row>
        <row r="803">
          <cell r="I803">
            <v>31.2</v>
          </cell>
        </row>
        <row r="810">
          <cell r="I810">
            <v>309.23</v>
          </cell>
        </row>
        <row r="812">
          <cell r="I812">
            <v>10.4</v>
          </cell>
        </row>
        <row r="814">
          <cell r="I814">
            <v>26</v>
          </cell>
        </row>
        <row r="816">
          <cell r="I816">
            <v>8.68</v>
          </cell>
        </row>
        <row r="818">
          <cell r="I818">
            <v>208</v>
          </cell>
        </row>
        <row r="820">
          <cell r="I820">
            <v>31.2</v>
          </cell>
        </row>
        <row r="827">
          <cell r="I827">
            <v>145.82</v>
          </cell>
        </row>
        <row r="828">
          <cell r="I828">
            <v>801.3</v>
          </cell>
        </row>
        <row r="829">
          <cell r="I829">
            <v>174.98</v>
          </cell>
        </row>
        <row r="831">
          <cell r="I831">
            <v>4068.42</v>
          </cell>
        </row>
        <row r="833">
          <cell r="I833">
            <v>135.85</v>
          </cell>
        </row>
        <row r="835">
          <cell r="I835">
            <v>130.71</v>
          </cell>
        </row>
        <row r="841">
          <cell r="I841">
            <v>44.1</v>
          </cell>
        </row>
        <row r="842">
          <cell r="I842">
            <v>6.5</v>
          </cell>
        </row>
        <row r="846">
          <cell r="I846">
            <v>16.54</v>
          </cell>
        </row>
        <row r="848">
          <cell r="I848">
            <v>315.13</v>
          </cell>
        </row>
        <row r="854">
          <cell r="I854">
            <v>321.14999999999998</v>
          </cell>
        </row>
        <row r="861">
          <cell r="I861">
            <v>1107.81</v>
          </cell>
        </row>
        <row r="863">
          <cell r="I863">
            <v>9.1</v>
          </cell>
        </row>
        <row r="867">
          <cell r="I867">
            <v>180</v>
          </cell>
        </row>
        <row r="874">
          <cell r="I874">
            <v>873.95</v>
          </cell>
        </row>
        <row r="876">
          <cell r="I876">
            <v>100</v>
          </cell>
        </row>
        <row r="878">
          <cell r="I878">
            <v>100</v>
          </cell>
        </row>
        <row r="880">
          <cell r="I880">
            <v>115.93</v>
          </cell>
        </row>
        <row r="882">
          <cell r="I882">
            <v>235.64</v>
          </cell>
        </row>
        <row r="884">
          <cell r="I884">
            <v>182.89</v>
          </cell>
        </row>
        <row r="886">
          <cell r="I886">
            <v>2057.16</v>
          </cell>
        </row>
        <row r="888">
          <cell r="I888">
            <v>2659.83</v>
          </cell>
        </row>
        <row r="892">
          <cell r="I892">
            <v>60</v>
          </cell>
        </row>
        <row r="894">
          <cell r="I894">
            <v>101</v>
          </cell>
        </row>
        <row r="901">
          <cell r="I901">
            <v>114.57</v>
          </cell>
        </row>
        <row r="902">
          <cell r="I902">
            <v>524.71</v>
          </cell>
        </row>
        <row r="903">
          <cell r="I903">
            <v>110.03</v>
          </cell>
        </row>
        <row r="905">
          <cell r="I905">
            <v>3075.8</v>
          </cell>
        </row>
        <row r="907">
          <cell r="I907">
            <v>159.5</v>
          </cell>
        </row>
        <row r="909">
          <cell r="I909">
            <v>46.8</v>
          </cell>
        </row>
        <row r="915">
          <cell r="I915">
            <v>60</v>
          </cell>
        </row>
        <row r="916">
          <cell r="I916">
            <v>3.12</v>
          </cell>
        </row>
        <row r="920">
          <cell r="I920">
            <v>40.97</v>
          </cell>
        </row>
        <row r="922">
          <cell r="I922">
            <v>7.28</v>
          </cell>
        </row>
        <row r="928">
          <cell r="I928">
            <v>160.58000000000001</v>
          </cell>
        </row>
        <row r="935">
          <cell r="I935">
            <v>50</v>
          </cell>
        </row>
        <row r="942">
          <cell r="I942">
            <v>782.47</v>
          </cell>
        </row>
        <row r="944">
          <cell r="I944">
            <v>9.1</v>
          </cell>
        </row>
        <row r="948">
          <cell r="I948">
            <v>156</v>
          </cell>
        </row>
        <row r="955">
          <cell r="I955">
            <v>574.41</v>
          </cell>
        </row>
        <row r="957">
          <cell r="I957">
            <v>10.4</v>
          </cell>
        </row>
        <row r="959">
          <cell r="I959">
            <v>26</v>
          </cell>
        </row>
        <row r="961">
          <cell r="I961">
            <v>86.29</v>
          </cell>
        </row>
        <row r="963">
          <cell r="I963">
            <v>234.53</v>
          </cell>
        </row>
        <row r="970">
          <cell r="I970">
            <v>83.33</v>
          </cell>
        </row>
        <row r="971">
          <cell r="I971">
            <v>609.14</v>
          </cell>
        </row>
        <row r="972">
          <cell r="I972">
            <v>3.72</v>
          </cell>
        </row>
        <row r="974">
          <cell r="I974">
            <v>2910.89</v>
          </cell>
        </row>
        <row r="976">
          <cell r="I976">
            <v>120.17</v>
          </cell>
        </row>
        <row r="978">
          <cell r="I978">
            <v>26.3</v>
          </cell>
        </row>
        <row r="984">
          <cell r="I984">
            <v>22</v>
          </cell>
        </row>
        <row r="985">
          <cell r="I985">
            <v>6.24</v>
          </cell>
        </row>
        <row r="989">
          <cell r="I989">
            <v>83.04</v>
          </cell>
        </row>
        <row r="991">
          <cell r="I991">
            <v>10.4</v>
          </cell>
        </row>
        <row r="997">
          <cell r="I997">
            <v>80.290000000000006</v>
          </cell>
        </row>
        <row r="1004">
          <cell r="I1004">
            <v>301.60000000000002</v>
          </cell>
        </row>
        <row r="1006">
          <cell r="I1006">
            <v>54.08</v>
          </cell>
        </row>
        <row r="1008">
          <cell r="I1008">
            <v>9.1</v>
          </cell>
        </row>
        <row r="1012">
          <cell r="I1012">
            <v>402.52</v>
          </cell>
        </row>
        <row r="1019">
          <cell r="I1019">
            <v>439.05</v>
          </cell>
        </row>
        <row r="1021">
          <cell r="I1021">
            <v>25.6</v>
          </cell>
        </row>
        <row r="1023">
          <cell r="I1023">
            <v>42</v>
          </cell>
        </row>
        <row r="1025">
          <cell r="I1025">
            <v>27.09</v>
          </cell>
        </row>
        <row r="1027">
          <cell r="I1027">
            <v>269.60000000000002</v>
          </cell>
        </row>
        <row r="1029">
          <cell r="I1029">
            <v>203.11</v>
          </cell>
        </row>
        <row r="1031">
          <cell r="I1031">
            <v>2465.4499999999998</v>
          </cell>
        </row>
        <row r="1035">
          <cell r="I1035">
            <v>52.76</v>
          </cell>
        </row>
        <row r="1042">
          <cell r="I1042">
            <v>114.58</v>
          </cell>
        </row>
        <row r="1043">
          <cell r="I1043">
            <v>525.53</v>
          </cell>
        </row>
        <row r="1044">
          <cell r="I1044">
            <v>124.68</v>
          </cell>
        </row>
        <row r="1046">
          <cell r="I1046">
            <v>3075.8</v>
          </cell>
        </row>
        <row r="1048">
          <cell r="I1048">
            <v>175.6</v>
          </cell>
        </row>
        <row r="1050">
          <cell r="I1050">
            <v>54.1</v>
          </cell>
        </row>
        <row r="1056">
          <cell r="I1056">
            <v>35</v>
          </cell>
        </row>
        <row r="1057">
          <cell r="I1057">
            <v>5.2</v>
          </cell>
        </row>
        <row r="1061">
          <cell r="I1061">
            <v>12.98</v>
          </cell>
        </row>
        <row r="1063">
          <cell r="I1063">
            <v>7.28</v>
          </cell>
        </row>
        <row r="1069">
          <cell r="I1069">
            <v>80.290000000000006</v>
          </cell>
        </row>
        <row r="1076">
          <cell r="I1076">
            <v>50</v>
          </cell>
        </row>
        <row r="1083">
          <cell r="I1083">
            <v>819.24</v>
          </cell>
        </row>
        <row r="1085">
          <cell r="I1085">
            <v>93.6</v>
          </cell>
        </row>
        <row r="1087">
          <cell r="I1087">
            <v>9.1</v>
          </cell>
        </row>
        <row r="1091">
          <cell r="I1091">
            <v>31.2</v>
          </cell>
        </row>
        <row r="1098">
          <cell r="I1098">
            <v>873.12</v>
          </cell>
        </row>
        <row r="1100">
          <cell r="I1100">
            <v>10.4</v>
          </cell>
        </row>
        <row r="1102">
          <cell r="I1102">
            <v>26</v>
          </cell>
        </row>
        <row r="1104">
          <cell r="I1104">
            <v>53.08</v>
          </cell>
        </row>
        <row r="1106">
          <cell r="I1106">
            <v>208</v>
          </cell>
        </row>
        <row r="1113">
          <cell r="I1113">
            <v>177.07</v>
          </cell>
        </row>
        <row r="1114">
          <cell r="I1114">
            <v>1135.8900000000001</v>
          </cell>
        </row>
        <row r="1115">
          <cell r="I1115">
            <v>330</v>
          </cell>
        </row>
        <row r="1117">
          <cell r="I1117">
            <v>4157.68</v>
          </cell>
        </row>
        <row r="1119">
          <cell r="I1119">
            <v>96.11</v>
          </cell>
        </row>
        <row r="1121">
          <cell r="I1121">
            <v>112.32</v>
          </cell>
        </row>
        <row r="1127">
          <cell r="I1127">
            <v>6.24</v>
          </cell>
        </row>
        <row r="1131">
          <cell r="I1131">
            <v>117.6</v>
          </cell>
        </row>
        <row r="1133">
          <cell r="I1133">
            <v>10.4</v>
          </cell>
        </row>
        <row r="1139">
          <cell r="I1139">
            <v>321.14999999999998</v>
          </cell>
        </row>
        <row r="1146">
          <cell r="I1146">
            <v>4662</v>
          </cell>
        </row>
        <row r="1148">
          <cell r="I1148">
            <v>9.1</v>
          </cell>
        </row>
        <row r="1152">
          <cell r="I1152">
            <v>404.88</v>
          </cell>
        </row>
        <row r="1159">
          <cell r="I1159">
            <v>1782.38</v>
          </cell>
        </row>
        <row r="1161">
          <cell r="I1161">
            <v>10.4</v>
          </cell>
        </row>
        <row r="1163">
          <cell r="I1163">
            <v>52</v>
          </cell>
        </row>
        <row r="1165">
          <cell r="I1165">
            <v>124.8</v>
          </cell>
        </row>
        <row r="1167">
          <cell r="I1167">
            <v>92.86</v>
          </cell>
        </row>
        <row r="1169">
          <cell r="I1169">
            <v>277.8</v>
          </cell>
        </row>
        <row r="1171">
          <cell r="I1171">
            <v>4769.6400000000003</v>
          </cell>
        </row>
        <row r="1175">
          <cell r="I1175">
            <v>124.8</v>
          </cell>
        </row>
        <row r="1177">
          <cell r="I1177">
            <v>101.45</v>
          </cell>
        </row>
        <row r="1184">
          <cell r="I1184">
            <v>114.58</v>
          </cell>
        </row>
        <row r="1185">
          <cell r="I1185">
            <v>590.16</v>
          </cell>
        </row>
        <row r="1186">
          <cell r="I1186">
            <v>2.48</v>
          </cell>
        </row>
        <row r="1188">
          <cell r="I1188">
            <v>3075.8</v>
          </cell>
        </row>
        <row r="1190">
          <cell r="I1190">
            <v>200.4</v>
          </cell>
        </row>
        <row r="1192">
          <cell r="I1192">
            <v>9.36</v>
          </cell>
        </row>
        <row r="1198">
          <cell r="I1198">
            <v>28</v>
          </cell>
        </row>
        <row r="1199">
          <cell r="I1199">
            <v>6.24</v>
          </cell>
        </row>
        <row r="1203">
          <cell r="I1203">
            <v>46.8</v>
          </cell>
        </row>
        <row r="1205">
          <cell r="I1205">
            <v>7.28</v>
          </cell>
        </row>
        <row r="1211">
          <cell r="I1211">
            <v>160.58000000000001</v>
          </cell>
        </row>
        <row r="1218">
          <cell r="I1218">
            <v>440.75</v>
          </cell>
        </row>
        <row r="1220">
          <cell r="I1220">
            <v>9.1</v>
          </cell>
        </row>
        <row r="1227">
          <cell r="I1227">
            <v>333.78</v>
          </cell>
        </row>
        <row r="1229">
          <cell r="I1229">
            <v>10.4</v>
          </cell>
        </row>
        <row r="1231">
          <cell r="I1231">
            <v>26</v>
          </cell>
        </row>
        <row r="1233">
          <cell r="I1233">
            <v>26.8</v>
          </cell>
        </row>
        <row r="1235">
          <cell r="I1235">
            <v>224.89</v>
          </cell>
        </row>
        <row r="1237">
          <cell r="I1237">
            <v>35.119999999999997</v>
          </cell>
        </row>
        <row r="1238">
          <cell r="I1238">
            <v>1080672.2689999999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586"/>
  <sheetViews>
    <sheetView tabSelected="1" zoomScaleNormal="100" workbookViewId="0">
      <selection activeCell="J6" sqref="J6"/>
    </sheetView>
  </sheetViews>
  <sheetFormatPr defaultRowHeight="12.75" x14ac:dyDescent="0.2"/>
  <cols>
    <col min="1" max="1" width="9.140625" style="3"/>
    <col min="2" max="2" width="40.85546875" style="3" customWidth="1"/>
    <col min="3" max="3" width="12.85546875" style="3" customWidth="1"/>
    <col min="4" max="4" width="8.28515625" style="3" customWidth="1"/>
    <col min="5" max="5" width="17.28515625" style="3" customWidth="1"/>
    <col min="6" max="16384" width="9.140625" style="3"/>
  </cols>
  <sheetData>
    <row r="2" spans="2:5" x14ac:dyDescent="0.2">
      <c r="B2" s="23" t="s">
        <v>563</v>
      </c>
      <c r="C2" s="24"/>
      <c r="D2" s="24"/>
      <c r="E2" s="24"/>
    </row>
    <row r="3" spans="2:5" x14ac:dyDescent="0.2">
      <c r="B3" s="24"/>
      <c r="C3" s="24"/>
      <c r="D3" s="24"/>
      <c r="E3" s="24"/>
    </row>
    <row r="4" spans="2:5" x14ac:dyDescent="0.2">
      <c r="B4" s="24"/>
      <c r="C4" s="24"/>
      <c r="D4" s="24"/>
      <c r="E4" s="24"/>
    </row>
    <row r="5" spans="2:5" ht="36" customHeight="1" x14ac:dyDescent="0.2">
      <c r="B5" s="24"/>
      <c r="C5" s="24"/>
      <c r="D5" s="24"/>
      <c r="E5" s="24"/>
    </row>
    <row r="6" spans="2:5" ht="50.25" customHeight="1" x14ac:dyDescent="0.2">
      <c r="B6" s="24"/>
      <c r="C6" s="24"/>
      <c r="D6" s="24"/>
      <c r="E6" s="24"/>
    </row>
    <row r="8" spans="2:5" x14ac:dyDescent="0.2">
      <c r="E8" s="22" t="s">
        <v>562</v>
      </c>
    </row>
    <row r="9" spans="2:5" ht="38.25" x14ac:dyDescent="0.2">
      <c r="B9" s="1" t="s">
        <v>0</v>
      </c>
      <c r="C9" s="1" t="s">
        <v>1</v>
      </c>
      <c r="D9" s="1" t="s">
        <v>2</v>
      </c>
      <c r="E9" s="2" t="s">
        <v>3</v>
      </c>
    </row>
    <row r="10" spans="2:5" ht="63.75" x14ac:dyDescent="0.2">
      <c r="B10" s="4" t="s">
        <v>4</v>
      </c>
      <c r="C10" s="5" t="s">
        <v>5</v>
      </c>
      <c r="D10" s="6" t="s">
        <v>6</v>
      </c>
      <c r="E10" s="7">
        <f>E11+E15+E23+E33+E40+E50+E54+E85+E93+E98+E102+E110+E114</f>
        <v>139626.48299999998</v>
      </c>
    </row>
    <row r="11" spans="2:5" ht="38.25" x14ac:dyDescent="0.2">
      <c r="B11" s="4" t="s">
        <v>7</v>
      </c>
      <c r="C11" s="5" t="s">
        <v>8</v>
      </c>
      <c r="D11" s="6" t="s">
        <v>6</v>
      </c>
      <c r="E11" s="7">
        <f t="shared" ref="E11:E13" si="0">E12</f>
        <v>23.1</v>
      </c>
    </row>
    <row r="12" spans="2:5" ht="25.5" x14ac:dyDescent="0.2">
      <c r="B12" s="4" t="s">
        <v>9</v>
      </c>
      <c r="C12" s="5" t="s">
        <v>10</v>
      </c>
      <c r="D12" s="6" t="s">
        <v>6</v>
      </c>
      <c r="E12" s="7">
        <f t="shared" si="0"/>
        <v>23.1</v>
      </c>
    </row>
    <row r="13" spans="2:5" ht="38.25" x14ac:dyDescent="0.2">
      <c r="B13" s="4" t="s">
        <v>11</v>
      </c>
      <c r="C13" s="5" t="s">
        <v>12</v>
      </c>
      <c r="D13" s="6" t="s">
        <v>6</v>
      </c>
      <c r="E13" s="7">
        <f t="shared" si="0"/>
        <v>23.1</v>
      </c>
    </row>
    <row r="14" spans="2:5" ht="25.5" x14ac:dyDescent="0.2">
      <c r="B14" s="4" t="s">
        <v>13</v>
      </c>
      <c r="C14" s="5" t="s">
        <v>12</v>
      </c>
      <c r="D14" s="6" t="s">
        <v>14</v>
      </c>
      <c r="E14" s="7">
        <f>[1]ведомств25!I523</f>
        <v>23.1</v>
      </c>
    </row>
    <row r="15" spans="2:5" ht="63.75" x14ac:dyDescent="0.2">
      <c r="B15" s="4" t="s">
        <v>15</v>
      </c>
      <c r="C15" s="5" t="s">
        <v>16</v>
      </c>
      <c r="D15" s="6" t="s">
        <v>6</v>
      </c>
      <c r="E15" s="7">
        <f>E16</f>
        <v>16909.96</v>
      </c>
    </row>
    <row r="16" spans="2:5" ht="25.5" x14ac:dyDescent="0.2">
      <c r="B16" s="4" t="s">
        <v>17</v>
      </c>
      <c r="C16" s="5" t="s">
        <v>18</v>
      </c>
      <c r="D16" s="6" t="s">
        <v>6</v>
      </c>
      <c r="E16" s="7">
        <f>E17+E19+E21</f>
        <v>16909.96</v>
      </c>
    </row>
    <row r="17" spans="2:5" ht="25.5" x14ac:dyDescent="0.2">
      <c r="B17" s="4" t="s">
        <v>19</v>
      </c>
      <c r="C17" s="5" t="s">
        <v>20</v>
      </c>
      <c r="D17" s="6" t="s">
        <v>6</v>
      </c>
      <c r="E17" s="7">
        <f>E18</f>
        <v>16138.279999999999</v>
      </c>
    </row>
    <row r="18" spans="2:5" ht="25.5" x14ac:dyDescent="0.2">
      <c r="B18" s="4" t="s">
        <v>13</v>
      </c>
      <c r="C18" s="5" t="s">
        <v>20</v>
      </c>
      <c r="D18" s="6" t="s">
        <v>14</v>
      </c>
      <c r="E18" s="7">
        <f>[1]ведомств25!I707+[1]ведомств25!I795+[1]ведомств25!I861+[1]ведомств25!I942+[1]ведомств25!I1004+[1]ведомств25!I1083+[1]ведомств25!I1146+[1]ведомств25!I1218</f>
        <v>16138.279999999999</v>
      </c>
    </row>
    <row r="19" spans="2:5" ht="38.25" x14ac:dyDescent="0.2">
      <c r="B19" s="4" t="s">
        <v>21</v>
      </c>
      <c r="C19" s="5" t="s">
        <v>22</v>
      </c>
      <c r="D19" s="6" t="s">
        <v>6</v>
      </c>
      <c r="E19" s="7">
        <f>E20</f>
        <v>698.88000000000011</v>
      </c>
    </row>
    <row r="20" spans="2:5" ht="25.5" x14ac:dyDescent="0.2">
      <c r="B20" s="4" t="s">
        <v>13</v>
      </c>
      <c r="C20" s="5" t="s">
        <v>22</v>
      </c>
      <c r="D20" s="6" t="s">
        <v>14</v>
      </c>
      <c r="E20" s="7">
        <f>[1]ведомств25!I709+[1]ведомств25!I797+[1]ведомств25!I1006+[1]ведомств25!I1085</f>
        <v>698.88000000000011</v>
      </c>
    </row>
    <row r="21" spans="2:5" ht="38.25" x14ac:dyDescent="0.2">
      <c r="B21" s="4" t="s">
        <v>23</v>
      </c>
      <c r="C21" s="5" t="s">
        <v>24</v>
      </c>
      <c r="D21" s="6" t="s">
        <v>6</v>
      </c>
      <c r="E21" s="7">
        <f>E22</f>
        <v>72.8</v>
      </c>
    </row>
    <row r="22" spans="2:5" ht="25.5" x14ac:dyDescent="0.2">
      <c r="B22" s="4" t="s">
        <v>13</v>
      </c>
      <c r="C22" s="5" t="s">
        <v>24</v>
      </c>
      <c r="D22" s="6" t="s">
        <v>14</v>
      </c>
      <c r="E22" s="7">
        <f>[1]ведомств25!I711+[1]ведомств25!I799+[1]ведомств25!I863+[1]ведомств25!I944+[1]ведомств25!I1008+[1]ведомств25!I1087+[1]ведомств25!I1148+[1]ведомств25!I1220</f>
        <v>72.8</v>
      </c>
    </row>
    <row r="23" spans="2:5" s="8" customFormat="1" ht="38.25" x14ac:dyDescent="0.2">
      <c r="B23" s="4" t="s">
        <v>25</v>
      </c>
      <c r="C23" s="5" t="s">
        <v>26</v>
      </c>
      <c r="D23" s="6" t="s">
        <v>6</v>
      </c>
      <c r="E23" s="7">
        <f>E24+E29</f>
        <v>2806.42</v>
      </c>
    </row>
    <row r="24" spans="2:5" s="8" customFormat="1" ht="25.5" x14ac:dyDescent="0.2">
      <c r="B24" s="4" t="s">
        <v>27</v>
      </c>
      <c r="C24" s="5" t="s">
        <v>28</v>
      </c>
      <c r="D24" s="6" t="s">
        <v>6</v>
      </c>
      <c r="E24" s="7">
        <f>E25+E27</f>
        <v>157.63999999999999</v>
      </c>
    </row>
    <row r="25" spans="2:5" s="8" customFormat="1" ht="51" x14ac:dyDescent="0.2">
      <c r="B25" s="4" t="s">
        <v>29</v>
      </c>
      <c r="C25" s="5" t="s">
        <v>30</v>
      </c>
      <c r="D25" s="6" t="s">
        <v>6</v>
      </c>
      <c r="E25" s="7">
        <f>E26</f>
        <v>50</v>
      </c>
    </row>
    <row r="26" spans="2:5" ht="25.5" x14ac:dyDescent="0.2">
      <c r="B26" s="4" t="s">
        <v>13</v>
      </c>
      <c r="C26" s="5" t="s">
        <v>30</v>
      </c>
      <c r="D26" s="6" t="s">
        <v>14</v>
      </c>
      <c r="E26" s="7">
        <f>[1]ведомств25!I211</f>
        <v>50</v>
      </c>
    </row>
    <row r="27" spans="2:5" s="8" customFormat="1" ht="51" x14ac:dyDescent="0.2">
      <c r="B27" s="4" t="s">
        <v>29</v>
      </c>
      <c r="C27" s="5" t="s">
        <v>31</v>
      </c>
      <c r="D27" s="6" t="s">
        <v>6</v>
      </c>
      <c r="E27" s="7">
        <f>E28</f>
        <v>107.64</v>
      </c>
    </row>
    <row r="28" spans="2:5" ht="25.5" x14ac:dyDescent="0.2">
      <c r="B28" s="4" t="s">
        <v>13</v>
      </c>
      <c r="C28" s="5" t="s">
        <v>31</v>
      </c>
      <c r="D28" s="6" t="s">
        <v>14</v>
      </c>
      <c r="E28" s="7">
        <f>[1]ведомств25!I213</f>
        <v>107.64</v>
      </c>
    </row>
    <row r="29" spans="2:5" s="8" customFormat="1" ht="25.5" x14ac:dyDescent="0.2">
      <c r="B29" s="4" t="s">
        <v>32</v>
      </c>
      <c r="C29" s="5" t="s">
        <v>33</v>
      </c>
      <c r="D29" s="6" t="s">
        <v>6</v>
      </c>
      <c r="E29" s="7">
        <f>E30</f>
        <v>2648.78</v>
      </c>
    </row>
    <row r="30" spans="2:5" s="8" customFormat="1" ht="38.25" x14ac:dyDescent="0.2">
      <c r="B30" s="4" t="s">
        <v>34</v>
      </c>
      <c r="C30" s="5" t="s">
        <v>35</v>
      </c>
      <c r="D30" s="6" t="s">
        <v>6</v>
      </c>
      <c r="E30" s="7">
        <f>E31+E32</f>
        <v>2648.78</v>
      </c>
    </row>
    <row r="31" spans="2:5" ht="76.5" x14ac:dyDescent="0.2">
      <c r="B31" s="4" t="s">
        <v>36</v>
      </c>
      <c r="C31" s="5" t="s">
        <v>35</v>
      </c>
      <c r="D31" s="6" t="s">
        <v>37</v>
      </c>
      <c r="E31" s="7">
        <f>[1]ведомств25!I41</f>
        <v>2209.8000000000002</v>
      </c>
    </row>
    <row r="32" spans="2:5" ht="25.5" x14ac:dyDescent="0.2">
      <c r="B32" s="4" t="s">
        <v>13</v>
      </c>
      <c r="C32" s="5" t="s">
        <v>35</v>
      </c>
      <c r="D32" s="6" t="s">
        <v>14</v>
      </c>
      <c r="E32" s="7">
        <f>[1]ведомств25!I42</f>
        <v>438.98</v>
      </c>
    </row>
    <row r="33" spans="2:5" s="8" customFormat="1" ht="63.75" x14ac:dyDescent="0.2">
      <c r="B33" s="4" t="s">
        <v>38</v>
      </c>
      <c r="C33" s="5" t="s">
        <v>39</v>
      </c>
      <c r="D33" s="6" t="s">
        <v>6</v>
      </c>
      <c r="E33" s="7">
        <f>E34+E37</f>
        <v>45</v>
      </c>
    </row>
    <row r="34" spans="2:5" s="8" customFormat="1" ht="38.25" x14ac:dyDescent="0.2">
      <c r="B34" s="4" t="s">
        <v>40</v>
      </c>
      <c r="C34" s="5" t="s">
        <v>41</v>
      </c>
      <c r="D34" s="6" t="s">
        <v>6</v>
      </c>
      <c r="E34" s="7">
        <f>E35</f>
        <v>40</v>
      </c>
    </row>
    <row r="35" spans="2:5" s="8" customFormat="1" ht="51" x14ac:dyDescent="0.2">
      <c r="B35" s="4" t="s">
        <v>42</v>
      </c>
      <c r="C35" s="5" t="s">
        <v>43</v>
      </c>
      <c r="D35" s="6" t="s">
        <v>6</v>
      </c>
      <c r="E35" s="7">
        <f>E36</f>
        <v>40</v>
      </c>
    </row>
    <row r="36" spans="2:5" ht="25.5" x14ac:dyDescent="0.2">
      <c r="B36" s="4" t="s">
        <v>44</v>
      </c>
      <c r="C36" s="5" t="s">
        <v>43</v>
      </c>
      <c r="D36" s="6" t="s">
        <v>45</v>
      </c>
      <c r="E36" s="7">
        <f>[1]ведомств25!I219</f>
        <v>40</v>
      </c>
    </row>
    <row r="37" spans="2:5" s="8" customFormat="1" ht="38.25" x14ac:dyDescent="0.2">
      <c r="B37" s="4" t="s">
        <v>46</v>
      </c>
      <c r="C37" s="5" t="s">
        <v>47</v>
      </c>
      <c r="D37" s="6" t="s">
        <v>6</v>
      </c>
      <c r="E37" s="7">
        <f>E38</f>
        <v>5</v>
      </c>
    </row>
    <row r="38" spans="2:5" s="8" customFormat="1" ht="51" x14ac:dyDescent="0.2">
      <c r="B38" s="4" t="s">
        <v>48</v>
      </c>
      <c r="C38" s="5" t="s">
        <v>49</v>
      </c>
      <c r="D38" s="6" t="s">
        <v>6</v>
      </c>
      <c r="E38" s="7">
        <f>E39</f>
        <v>5</v>
      </c>
    </row>
    <row r="39" spans="2:5" ht="25.5" x14ac:dyDescent="0.2">
      <c r="B39" s="4" t="s">
        <v>13</v>
      </c>
      <c r="C39" s="5" t="s">
        <v>49</v>
      </c>
      <c r="D39" s="6" t="s">
        <v>14</v>
      </c>
      <c r="E39" s="7">
        <f>[1]ведомств25!I222</f>
        <v>5</v>
      </c>
    </row>
    <row r="40" spans="2:5" s="8" customFormat="1" ht="38.25" x14ac:dyDescent="0.2">
      <c r="B40" s="4" t="s">
        <v>50</v>
      </c>
      <c r="C40" s="5" t="s">
        <v>51</v>
      </c>
      <c r="D40" s="6" t="s">
        <v>6</v>
      </c>
      <c r="E40" s="7">
        <f>E41+E44+E47</f>
        <v>820.46999999999991</v>
      </c>
    </row>
    <row r="41" spans="2:5" s="8" customFormat="1" ht="38.25" x14ac:dyDescent="0.2">
      <c r="B41" s="4" t="s">
        <v>52</v>
      </c>
      <c r="C41" s="5" t="s">
        <v>53</v>
      </c>
      <c r="D41" s="6" t="s">
        <v>6</v>
      </c>
      <c r="E41" s="7">
        <f>E42</f>
        <v>690.43</v>
      </c>
    </row>
    <row r="42" spans="2:5" s="8" customFormat="1" ht="63.75" x14ac:dyDescent="0.2">
      <c r="B42" s="4" t="s">
        <v>54</v>
      </c>
      <c r="C42" s="5" t="s">
        <v>55</v>
      </c>
      <c r="D42" s="6" t="s">
        <v>6</v>
      </c>
      <c r="E42" s="7">
        <f>E43</f>
        <v>690.43</v>
      </c>
    </row>
    <row r="43" spans="2:5" ht="76.5" x14ac:dyDescent="0.2">
      <c r="B43" s="4" t="s">
        <v>36</v>
      </c>
      <c r="C43" s="5" t="s">
        <v>55</v>
      </c>
      <c r="D43" s="6" t="s">
        <v>37</v>
      </c>
      <c r="E43" s="7">
        <f>[1]ведомств25!I93</f>
        <v>690.43</v>
      </c>
    </row>
    <row r="44" spans="2:5" s="8" customFormat="1" ht="63.75" x14ac:dyDescent="0.2">
      <c r="B44" s="4" t="s">
        <v>56</v>
      </c>
      <c r="C44" s="5" t="s">
        <v>57</v>
      </c>
      <c r="D44" s="6" t="s">
        <v>6</v>
      </c>
      <c r="E44" s="7">
        <f>E45</f>
        <v>20.04</v>
      </c>
    </row>
    <row r="45" spans="2:5" s="8" customFormat="1" ht="63.75" x14ac:dyDescent="0.2">
      <c r="B45" s="4" t="s">
        <v>58</v>
      </c>
      <c r="C45" s="5" t="s">
        <v>59</v>
      </c>
      <c r="D45" s="6" t="s">
        <v>6</v>
      </c>
      <c r="E45" s="7">
        <f>E46</f>
        <v>20.04</v>
      </c>
    </row>
    <row r="46" spans="2:5" ht="25.5" x14ac:dyDescent="0.2">
      <c r="B46" s="4" t="s">
        <v>44</v>
      </c>
      <c r="C46" s="5" t="s">
        <v>59</v>
      </c>
      <c r="D46" s="6" t="s">
        <v>45</v>
      </c>
      <c r="E46" s="7">
        <f>[1]ведомств25!I96</f>
        <v>20.04</v>
      </c>
    </row>
    <row r="47" spans="2:5" s="8" customFormat="1" ht="38.25" x14ac:dyDescent="0.2">
      <c r="B47" s="4" t="s">
        <v>60</v>
      </c>
      <c r="C47" s="5" t="s">
        <v>61</v>
      </c>
      <c r="D47" s="6" t="s">
        <v>6</v>
      </c>
      <c r="E47" s="7">
        <f>E48</f>
        <v>110</v>
      </c>
    </row>
    <row r="48" spans="2:5" s="8" customFormat="1" ht="25.5" x14ac:dyDescent="0.2">
      <c r="B48" s="4" t="s">
        <v>62</v>
      </c>
      <c r="C48" s="5" t="s">
        <v>63</v>
      </c>
      <c r="D48" s="6" t="s">
        <v>6</v>
      </c>
      <c r="E48" s="7">
        <f>E49</f>
        <v>110</v>
      </c>
    </row>
    <row r="49" spans="2:5" ht="25.5" x14ac:dyDescent="0.2">
      <c r="B49" s="4" t="s">
        <v>13</v>
      </c>
      <c r="C49" s="5" t="s">
        <v>63</v>
      </c>
      <c r="D49" s="6" t="s">
        <v>14</v>
      </c>
      <c r="E49" s="7">
        <f>[1]ведомств25!I246</f>
        <v>110</v>
      </c>
    </row>
    <row r="50" spans="2:5" s="8" customFormat="1" ht="38.25" x14ac:dyDescent="0.2">
      <c r="B50" s="4" t="s">
        <v>64</v>
      </c>
      <c r="C50" s="5" t="s">
        <v>65</v>
      </c>
      <c r="D50" s="6" t="s">
        <v>6</v>
      </c>
      <c r="E50" s="7">
        <f t="shared" ref="E50:E52" si="1">E51</f>
        <v>24</v>
      </c>
    </row>
    <row r="51" spans="2:5" s="8" customFormat="1" ht="25.5" x14ac:dyDescent="0.2">
      <c r="B51" s="4" t="s">
        <v>66</v>
      </c>
      <c r="C51" s="5" t="s">
        <v>67</v>
      </c>
      <c r="D51" s="6" t="s">
        <v>6</v>
      </c>
      <c r="E51" s="7">
        <f t="shared" si="1"/>
        <v>24</v>
      </c>
    </row>
    <row r="52" spans="2:5" s="8" customFormat="1" ht="38.25" x14ac:dyDescent="0.2">
      <c r="B52" s="4" t="s">
        <v>68</v>
      </c>
      <c r="C52" s="5" t="s">
        <v>69</v>
      </c>
      <c r="D52" s="6" t="s">
        <v>6</v>
      </c>
      <c r="E52" s="7">
        <f t="shared" si="1"/>
        <v>24</v>
      </c>
    </row>
    <row r="53" spans="2:5" ht="25.5" x14ac:dyDescent="0.2">
      <c r="B53" s="4" t="s">
        <v>13</v>
      </c>
      <c r="C53" s="5" t="s">
        <v>69</v>
      </c>
      <c r="D53" s="6" t="s">
        <v>14</v>
      </c>
      <c r="E53" s="7">
        <f>[1]ведомств25!I100</f>
        <v>24</v>
      </c>
    </row>
    <row r="54" spans="2:5" s="8" customFormat="1" ht="38.25" x14ac:dyDescent="0.2">
      <c r="B54" s="4" t="s">
        <v>70</v>
      </c>
      <c r="C54" s="5" t="s">
        <v>71</v>
      </c>
      <c r="D54" s="6" t="s">
        <v>6</v>
      </c>
      <c r="E54" s="7">
        <f>E55+E82</f>
        <v>48015.839999999997</v>
      </c>
    </row>
    <row r="55" spans="2:5" s="8" customFormat="1" ht="51" x14ac:dyDescent="0.2">
      <c r="B55" s="4" t="s">
        <v>72</v>
      </c>
      <c r="C55" s="5" t="s">
        <v>73</v>
      </c>
      <c r="D55" s="6" t="s">
        <v>6</v>
      </c>
      <c r="E55" s="7">
        <f>E56+E60+E62+E64+E66+E68+E70+E72+E74+E76+E78+E80</f>
        <v>47822.509999999995</v>
      </c>
    </row>
    <row r="56" spans="2:5" s="8" customFormat="1" ht="25.5" x14ac:dyDescent="0.2">
      <c r="B56" s="4" t="s">
        <v>74</v>
      </c>
      <c r="C56" s="5" t="s">
        <v>75</v>
      </c>
      <c r="D56" s="6" t="s">
        <v>6</v>
      </c>
      <c r="E56" s="7">
        <f>E57+E58+E59</f>
        <v>23440.25</v>
      </c>
    </row>
    <row r="57" spans="2:5" ht="76.5" x14ac:dyDescent="0.2">
      <c r="B57" s="4" t="s">
        <v>36</v>
      </c>
      <c r="C57" s="5" t="s">
        <v>75</v>
      </c>
      <c r="D57" s="6" t="s">
        <v>37</v>
      </c>
      <c r="E57" s="7">
        <f>[1]ведомств25!I104</f>
        <v>22392.880000000001</v>
      </c>
    </row>
    <row r="58" spans="2:5" ht="25.5" x14ac:dyDescent="0.2">
      <c r="B58" s="4" t="s">
        <v>13</v>
      </c>
      <c r="C58" s="5" t="s">
        <v>75</v>
      </c>
      <c r="D58" s="6" t="s">
        <v>14</v>
      </c>
      <c r="E58" s="7">
        <f>[1]ведомств25!I105</f>
        <v>817.37</v>
      </c>
    </row>
    <row r="59" spans="2:5" x14ac:dyDescent="0.2">
      <c r="B59" s="4" t="s">
        <v>76</v>
      </c>
      <c r="C59" s="5" t="s">
        <v>75</v>
      </c>
      <c r="D59" s="6" t="s">
        <v>77</v>
      </c>
      <c r="E59" s="7">
        <f>[1]ведомств25!I106</f>
        <v>230</v>
      </c>
    </row>
    <row r="60" spans="2:5" s="8" customFormat="1" ht="51" x14ac:dyDescent="0.2">
      <c r="B60" s="4" t="s">
        <v>78</v>
      </c>
      <c r="C60" s="5" t="s">
        <v>79</v>
      </c>
      <c r="D60" s="6" t="s">
        <v>6</v>
      </c>
      <c r="E60" s="7">
        <f>E61</f>
        <v>2062.4499999999998</v>
      </c>
    </row>
    <row r="61" spans="2:5" ht="25.5" x14ac:dyDescent="0.2">
      <c r="B61" s="4" t="s">
        <v>13</v>
      </c>
      <c r="C61" s="5" t="s">
        <v>79</v>
      </c>
      <c r="D61" s="6" t="s">
        <v>14</v>
      </c>
      <c r="E61" s="7">
        <f>[1]ведомств25!I108</f>
        <v>2062.4499999999998</v>
      </c>
    </row>
    <row r="62" spans="2:5" s="8" customFormat="1" ht="25.5" x14ac:dyDescent="0.2">
      <c r="B62" s="4" t="s">
        <v>80</v>
      </c>
      <c r="C62" s="5" t="s">
        <v>81</v>
      </c>
      <c r="D62" s="6" t="s">
        <v>6</v>
      </c>
      <c r="E62" s="7">
        <f>E63</f>
        <v>6692.15</v>
      </c>
    </row>
    <row r="63" spans="2:5" ht="25.5" x14ac:dyDescent="0.2">
      <c r="B63" s="4" t="s">
        <v>13</v>
      </c>
      <c r="C63" s="5" t="s">
        <v>81</v>
      </c>
      <c r="D63" s="6" t="s">
        <v>14</v>
      </c>
      <c r="E63" s="7">
        <f>[1]ведомств25!I722+[1]ведомств25!I810+[1]ведомств25!I874+[1]ведомств25!I955+[1]ведомств25!I1019+[1]ведомств25!I1098+[1]ведомств25!I1159+[1]ведомств25!I1227</f>
        <v>6692.15</v>
      </c>
    </row>
    <row r="64" spans="2:5" s="8" customFormat="1" x14ac:dyDescent="0.2">
      <c r="B64" s="4" t="s">
        <v>82</v>
      </c>
      <c r="C64" s="5" t="s">
        <v>83</v>
      </c>
      <c r="D64" s="6" t="s">
        <v>6</v>
      </c>
      <c r="E64" s="7">
        <f>E65</f>
        <v>188</v>
      </c>
    </row>
    <row r="65" spans="2:5" ht="25.5" x14ac:dyDescent="0.2">
      <c r="B65" s="4" t="s">
        <v>13</v>
      </c>
      <c r="C65" s="5" t="s">
        <v>83</v>
      </c>
      <c r="D65" s="6" t="s">
        <v>14</v>
      </c>
      <c r="E65" s="7">
        <f>[1]ведомств25!I724+[1]ведомств25!I812+[1]ведомств25!I876+[1]ведомств25!I957+[1]ведомств25!I1021+[1]ведомств25!I1100+[1]ведомств25!I1161+[1]ведомств25!I1229</f>
        <v>188</v>
      </c>
    </row>
    <row r="66" spans="2:5" s="8" customFormat="1" x14ac:dyDescent="0.2">
      <c r="B66" s="4" t="s">
        <v>84</v>
      </c>
      <c r="C66" s="5" t="s">
        <v>85</v>
      </c>
      <c r="D66" s="6" t="s">
        <v>6</v>
      </c>
      <c r="E66" s="7">
        <f>E67</f>
        <v>350</v>
      </c>
    </row>
    <row r="67" spans="2:5" ht="25.5" x14ac:dyDescent="0.2">
      <c r="B67" s="4" t="s">
        <v>13</v>
      </c>
      <c r="C67" s="5" t="s">
        <v>85</v>
      </c>
      <c r="D67" s="6" t="s">
        <v>14</v>
      </c>
      <c r="E67" s="7">
        <f>[1]ведомств25!I726+[1]ведомств25!I814+[1]ведомств25!I878+[1]ведомств25!I959+[1]ведомств25!I1023+[1]ведомств25!I1102+[1]ведомств25!I1163+[1]ведомств25!I1231</f>
        <v>350</v>
      </c>
    </row>
    <row r="68" spans="2:5" s="8" customFormat="1" ht="89.25" x14ac:dyDescent="0.2">
      <c r="B68" s="4" t="s">
        <v>86</v>
      </c>
      <c r="C68" s="5" t="s">
        <v>87</v>
      </c>
      <c r="D68" s="6" t="s">
        <v>6</v>
      </c>
      <c r="E68" s="7">
        <f>E69</f>
        <v>553.57999999999993</v>
      </c>
    </row>
    <row r="69" spans="2:5" ht="25.5" x14ac:dyDescent="0.2">
      <c r="B69" s="4" t="s">
        <v>13</v>
      </c>
      <c r="C69" s="5" t="s">
        <v>87</v>
      </c>
      <c r="D69" s="6" t="s">
        <v>14</v>
      </c>
      <c r="E69" s="7">
        <f>[1]ведомств25!I728+[1]ведомств25!I816+[1]ведомств25!I880+[1]ведомств25!I961+[1]ведомств25!I1025+[1]ведомств25!I1104+[1]ведомств25!I1165+[1]ведомств25!I1233</f>
        <v>553.57999999999993</v>
      </c>
    </row>
    <row r="70" spans="2:5" s="8" customFormat="1" ht="38.25" x14ac:dyDescent="0.2">
      <c r="B70" s="4" t="s">
        <v>88</v>
      </c>
      <c r="C70" s="5" t="s">
        <v>89</v>
      </c>
      <c r="D70" s="6" t="s">
        <v>6</v>
      </c>
      <c r="E70" s="7">
        <f>E71</f>
        <v>1853.88</v>
      </c>
    </row>
    <row r="71" spans="2:5" ht="25.5" x14ac:dyDescent="0.2">
      <c r="B71" s="4" t="s">
        <v>13</v>
      </c>
      <c r="C71" s="5" t="s">
        <v>89</v>
      </c>
      <c r="D71" s="6" t="s">
        <v>14</v>
      </c>
      <c r="E71" s="7">
        <f>[1]ведомств25!I730+[1]ведомств25!I818+[1]ведомств25!I882+[1]ведомств25!I963+[1]ведомств25!I1027+[1]ведомств25!I1106+[1]ведомств25!I1167+[1]ведомств25!I1235</f>
        <v>1853.88</v>
      </c>
    </row>
    <row r="72" spans="2:5" s="8" customFormat="1" ht="38.25" x14ac:dyDescent="0.2">
      <c r="B72" s="4" t="s">
        <v>90</v>
      </c>
      <c r="C72" s="5" t="s">
        <v>91</v>
      </c>
      <c r="D72" s="6" t="s">
        <v>6</v>
      </c>
      <c r="E72" s="7">
        <f>E73</f>
        <v>730.12</v>
      </c>
    </row>
    <row r="73" spans="2:5" ht="25.5" x14ac:dyDescent="0.2">
      <c r="B73" s="4" t="s">
        <v>13</v>
      </c>
      <c r="C73" s="5" t="s">
        <v>91</v>
      </c>
      <c r="D73" s="6" t="s">
        <v>14</v>
      </c>
      <c r="E73" s="7">
        <f>[1]ведомств25!I820+[1]ведомств25!I884+[1]ведомств25!I1029+[1]ведомств25!I1169+[1]ведомств25!I1237</f>
        <v>730.12</v>
      </c>
    </row>
    <row r="74" spans="2:5" s="8" customFormat="1" ht="51" x14ac:dyDescent="0.2">
      <c r="B74" s="9" t="s">
        <v>92</v>
      </c>
      <c r="C74" s="5" t="s">
        <v>93</v>
      </c>
      <c r="D74" s="6" t="s">
        <v>6</v>
      </c>
      <c r="E74" s="7">
        <f>E75</f>
        <v>2057.16</v>
      </c>
    </row>
    <row r="75" spans="2:5" ht="25.5" x14ac:dyDescent="0.2">
      <c r="B75" s="4" t="s">
        <v>13</v>
      </c>
      <c r="C75" s="5" t="s">
        <v>93</v>
      </c>
      <c r="D75" s="6" t="s">
        <v>14</v>
      </c>
      <c r="E75" s="7">
        <f>[1]ведомств25!I886</f>
        <v>2057.16</v>
      </c>
    </row>
    <row r="76" spans="2:5" s="8" customFormat="1" ht="76.5" x14ac:dyDescent="0.2">
      <c r="B76" s="9" t="s">
        <v>94</v>
      </c>
      <c r="C76" s="5" t="s">
        <v>95</v>
      </c>
      <c r="D76" s="6" t="s">
        <v>6</v>
      </c>
      <c r="E76" s="7">
        <f>E77</f>
        <v>2659.83</v>
      </c>
    </row>
    <row r="77" spans="2:5" ht="25.5" x14ac:dyDescent="0.2">
      <c r="B77" s="4" t="s">
        <v>13</v>
      </c>
      <c r="C77" s="5" t="s">
        <v>95</v>
      </c>
      <c r="D77" s="6" t="s">
        <v>14</v>
      </c>
      <c r="E77" s="7">
        <f>[1]ведомств25!I888</f>
        <v>2659.83</v>
      </c>
    </row>
    <row r="78" spans="2:5" s="8" customFormat="1" ht="63.75" x14ac:dyDescent="0.2">
      <c r="B78" s="9" t="s">
        <v>96</v>
      </c>
      <c r="C78" s="5" t="s">
        <v>97</v>
      </c>
      <c r="D78" s="6" t="s">
        <v>6</v>
      </c>
      <c r="E78" s="7">
        <f>E79</f>
        <v>2465.4499999999998</v>
      </c>
    </row>
    <row r="79" spans="2:5" ht="25.5" x14ac:dyDescent="0.2">
      <c r="B79" s="4" t="s">
        <v>13</v>
      </c>
      <c r="C79" s="5" t="s">
        <v>97</v>
      </c>
      <c r="D79" s="6" t="s">
        <v>14</v>
      </c>
      <c r="E79" s="7">
        <f>[1]ведомств25!I1031</f>
        <v>2465.4499999999998</v>
      </c>
    </row>
    <row r="80" spans="2:5" s="8" customFormat="1" ht="51" x14ac:dyDescent="0.2">
      <c r="B80" s="9" t="s">
        <v>98</v>
      </c>
      <c r="C80" s="5" t="s">
        <v>99</v>
      </c>
      <c r="D80" s="6" t="s">
        <v>6</v>
      </c>
      <c r="E80" s="7">
        <f>E81</f>
        <v>4769.6400000000003</v>
      </c>
    </row>
    <row r="81" spans="2:5" ht="25.5" x14ac:dyDescent="0.2">
      <c r="B81" s="4" t="s">
        <v>13</v>
      </c>
      <c r="C81" s="5" t="s">
        <v>99</v>
      </c>
      <c r="D81" s="6" t="s">
        <v>14</v>
      </c>
      <c r="E81" s="7">
        <f>[1]ведомств25!I1171</f>
        <v>4769.6400000000003</v>
      </c>
    </row>
    <row r="82" spans="2:5" s="8" customFormat="1" ht="51" x14ac:dyDescent="0.2">
      <c r="B82" s="4" t="s">
        <v>100</v>
      </c>
      <c r="C82" s="5" t="s">
        <v>101</v>
      </c>
      <c r="D82" s="6" t="s">
        <v>6</v>
      </c>
      <c r="E82" s="7">
        <f>E83</f>
        <v>193.33</v>
      </c>
    </row>
    <row r="83" spans="2:5" s="8" customFormat="1" ht="38.25" x14ac:dyDescent="0.2">
      <c r="B83" s="4" t="s">
        <v>102</v>
      </c>
      <c r="C83" s="5" t="s">
        <v>103</v>
      </c>
      <c r="D83" s="6" t="s">
        <v>6</v>
      </c>
      <c r="E83" s="7">
        <f>E84</f>
        <v>193.33</v>
      </c>
    </row>
    <row r="84" spans="2:5" ht="25.5" x14ac:dyDescent="0.2">
      <c r="B84" s="4" t="s">
        <v>13</v>
      </c>
      <c r="C84" s="5" t="s">
        <v>103</v>
      </c>
      <c r="D84" s="6" t="s">
        <v>14</v>
      </c>
      <c r="E84" s="7">
        <f>[1]ведомств25!I233</f>
        <v>193.33</v>
      </c>
    </row>
    <row r="85" spans="2:5" s="8" customFormat="1" ht="38.25" x14ac:dyDescent="0.2">
      <c r="B85" s="4" t="s">
        <v>104</v>
      </c>
      <c r="C85" s="5" t="s">
        <v>105</v>
      </c>
      <c r="D85" s="6" t="s">
        <v>6</v>
      </c>
      <c r="E85" s="7">
        <f>E86+E90</f>
        <v>1100.04</v>
      </c>
    </row>
    <row r="86" spans="2:5" s="8" customFormat="1" ht="25.5" x14ac:dyDescent="0.2">
      <c r="B86" s="4" t="s">
        <v>106</v>
      </c>
      <c r="C86" s="5" t="s">
        <v>107</v>
      </c>
      <c r="D86" s="6" t="s">
        <v>6</v>
      </c>
      <c r="E86" s="7">
        <f>E87</f>
        <v>637.62</v>
      </c>
    </row>
    <row r="87" spans="2:5" ht="25.5" x14ac:dyDescent="0.2">
      <c r="B87" s="4" t="s">
        <v>108</v>
      </c>
      <c r="C87" s="5" t="s">
        <v>109</v>
      </c>
      <c r="D87" s="6" t="s">
        <v>6</v>
      </c>
      <c r="E87" s="7">
        <f>E88+E89</f>
        <v>637.62</v>
      </c>
    </row>
    <row r="88" spans="2:5" ht="76.5" x14ac:dyDescent="0.2">
      <c r="B88" s="4" t="s">
        <v>36</v>
      </c>
      <c r="C88" s="5" t="s">
        <v>109</v>
      </c>
      <c r="D88" s="6" t="s">
        <v>37</v>
      </c>
      <c r="E88" s="7">
        <f>[1]ведомств25!I46</f>
        <v>621.19000000000005</v>
      </c>
    </row>
    <row r="89" spans="2:5" ht="25.5" x14ac:dyDescent="0.2">
      <c r="B89" s="4" t="s">
        <v>13</v>
      </c>
      <c r="C89" s="5" t="s">
        <v>109</v>
      </c>
      <c r="D89" s="6" t="s">
        <v>14</v>
      </c>
      <c r="E89" s="7">
        <f>[1]ведомств25!I47</f>
        <v>16.43</v>
      </c>
    </row>
    <row r="90" spans="2:5" s="8" customFormat="1" ht="51" x14ac:dyDescent="0.2">
      <c r="B90" s="4" t="s">
        <v>110</v>
      </c>
      <c r="C90" s="5" t="s">
        <v>111</v>
      </c>
      <c r="D90" s="6" t="s">
        <v>6</v>
      </c>
      <c r="E90" s="7">
        <f>E91</f>
        <v>462.42</v>
      </c>
    </row>
    <row r="91" spans="2:5" s="8" customFormat="1" ht="38.25" x14ac:dyDescent="0.2">
      <c r="B91" s="4" t="s">
        <v>112</v>
      </c>
      <c r="C91" s="5" t="s">
        <v>113</v>
      </c>
      <c r="D91" s="6" t="s">
        <v>6</v>
      </c>
      <c r="E91" s="7">
        <f>E92</f>
        <v>462.42</v>
      </c>
    </row>
    <row r="92" spans="2:5" ht="76.5" x14ac:dyDescent="0.2">
      <c r="B92" s="4" t="s">
        <v>36</v>
      </c>
      <c r="C92" s="5" t="s">
        <v>113</v>
      </c>
      <c r="D92" s="6" t="s">
        <v>37</v>
      </c>
      <c r="E92" s="7">
        <f>[1]ведомств25!I50</f>
        <v>462.42</v>
      </c>
    </row>
    <row r="93" spans="2:5" s="8" customFormat="1" ht="38.25" x14ac:dyDescent="0.2">
      <c r="B93" s="4" t="s">
        <v>114</v>
      </c>
      <c r="C93" s="5" t="s">
        <v>115</v>
      </c>
      <c r="D93" s="6" t="s">
        <v>6</v>
      </c>
      <c r="E93" s="7">
        <f>E94</f>
        <v>1169.4299999999998</v>
      </c>
    </row>
    <row r="94" spans="2:5" s="8" customFormat="1" ht="38.25" x14ac:dyDescent="0.2">
      <c r="B94" s="4" t="s">
        <v>116</v>
      </c>
      <c r="C94" s="5" t="s">
        <v>117</v>
      </c>
      <c r="D94" s="6" t="s">
        <v>6</v>
      </c>
      <c r="E94" s="7">
        <f>E95</f>
        <v>1169.4299999999998</v>
      </c>
    </row>
    <row r="95" spans="2:5" s="8" customFormat="1" ht="51" x14ac:dyDescent="0.2">
      <c r="B95" s="4" t="s">
        <v>118</v>
      </c>
      <c r="C95" s="5" t="s">
        <v>119</v>
      </c>
      <c r="D95" s="6" t="s">
        <v>6</v>
      </c>
      <c r="E95" s="7">
        <f>E96+E97</f>
        <v>1169.4299999999998</v>
      </c>
    </row>
    <row r="96" spans="2:5" ht="76.5" x14ac:dyDescent="0.2">
      <c r="B96" s="4" t="s">
        <v>36</v>
      </c>
      <c r="C96" s="5" t="s">
        <v>119</v>
      </c>
      <c r="D96" s="6" t="s">
        <v>37</v>
      </c>
      <c r="E96" s="7">
        <f>[1]ведомств25!I54</f>
        <v>925.18</v>
      </c>
    </row>
    <row r="97" spans="2:5" ht="25.5" x14ac:dyDescent="0.2">
      <c r="B97" s="4" t="s">
        <v>13</v>
      </c>
      <c r="C97" s="5" t="s">
        <v>119</v>
      </c>
      <c r="D97" s="6" t="s">
        <v>14</v>
      </c>
      <c r="E97" s="7">
        <f>[1]ведомств25!I55</f>
        <v>244.25</v>
      </c>
    </row>
    <row r="98" spans="2:5" s="8" customFormat="1" ht="38.25" x14ac:dyDescent="0.2">
      <c r="B98" s="4" t="s">
        <v>120</v>
      </c>
      <c r="C98" s="5" t="s">
        <v>121</v>
      </c>
      <c r="D98" s="6" t="s">
        <v>6</v>
      </c>
      <c r="E98" s="7">
        <f t="shared" ref="E98:E100" si="2">E99</f>
        <v>860</v>
      </c>
    </row>
    <row r="99" spans="2:5" s="8" customFormat="1" ht="25.5" x14ac:dyDescent="0.2">
      <c r="B99" s="4" t="s">
        <v>122</v>
      </c>
      <c r="C99" s="5" t="s">
        <v>123</v>
      </c>
      <c r="D99" s="6" t="s">
        <v>6</v>
      </c>
      <c r="E99" s="7">
        <f t="shared" si="2"/>
        <v>860</v>
      </c>
    </row>
    <row r="100" spans="2:5" s="8" customFormat="1" ht="38.25" x14ac:dyDescent="0.2">
      <c r="B100" s="4" t="s">
        <v>124</v>
      </c>
      <c r="C100" s="5" t="s">
        <v>125</v>
      </c>
      <c r="D100" s="6" t="s">
        <v>6</v>
      </c>
      <c r="E100" s="7">
        <f t="shared" si="2"/>
        <v>860</v>
      </c>
    </row>
    <row r="101" spans="2:5" ht="25.5" x14ac:dyDescent="0.2">
      <c r="B101" s="4" t="s">
        <v>13</v>
      </c>
      <c r="C101" s="5" t="s">
        <v>125</v>
      </c>
      <c r="D101" s="6" t="s">
        <v>14</v>
      </c>
      <c r="E101" s="7">
        <f>[1]ведомств25!I226</f>
        <v>860</v>
      </c>
    </row>
    <row r="102" spans="2:5" s="8" customFormat="1" ht="38.25" x14ac:dyDescent="0.2">
      <c r="B102" s="4" t="s">
        <v>126</v>
      </c>
      <c r="C102" s="5" t="s">
        <v>127</v>
      </c>
      <c r="D102" s="6" t="s">
        <v>6</v>
      </c>
      <c r="E102" s="7">
        <f>E103+E107</f>
        <v>13804.14</v>
      </c>
    </row>
    <row r="103" spans="2:5" s="8" customFormat="1" ht="63.75" x14ac:dyDescent="0.2">
      <c r="B103" s="4" t="s">
        <v>128</v>
      </c>
      <c r="C103" s="5" t="s">
        <v>129</v>
      </c>
      <c r="D103" s="6" t="s">
        <v>6</v>
      </c>
      <c r="E103" s="7">
        <f>E104</f>
        <v>948.88</v>
      </c>
    </row>
    <row r="104" spans="2:5" s="8" customFormat="1" ht="25.5" x14ac:dyDescent="0.2">
      <c r="B104" s="4" t="s">
        <v>130</v>
      </c>
      <c r="C104" s="5" t="s">
        <v>131</v>
      </c>
      <c r="D104" s="6" t="s">
        <v>6</v>
      </c>
      <c r="E104" s="7">
        <f>E105+E106</f>
        <v>948.88</v>
      </c>
    </row>
    <row r="105" spans="2:5" ht="76.5" x14ac:dyDescent="0.2">
      <c r="B105" s="4" t="s">
        <v>36</v>
      </c>
      <c r="C105" s="5" t="s">
        <v>131</v>
      </c>
      <c r="D105" s="6" t="s">
        <v>37</v>
      </c>
      <c r="E105" s="7">
        <f>[1]ведомств25!I270</f>
        <v>548</v>
      </c>
    </row>
    <row r="106" spans="2:5" ht="25.5" x14ac:dyDescent="0.2">
      <c r="B106" s="4" t="s">
        <v>13</v>
      </c>
      <c r="C106" s="5" t="s">
        <v>131</v>
      </c>
      <c r="D106" s="6" t="s">
        <v>14</v>
      </c>
      <c r="E106" s="7">
        <f>[1]ведомств25!I271</f>
        <v>400.88</v>
      </c>
    </row>
    <row r="107" spans="2:5" s="8" customFormat="1" ht="51" x14ac:dyDescent="0.2">
      <c r="B107" s="4" t="s">
        <v>132</v>
      </c>
      <c r="C107" s="5" t="s">
        <v>133</v>
      </c>
      <c r="D107" s="6" t="s">
        <v>6</v>
      </c>
      <c r="E107" s="7">
        <f>E108</f>
        <v>12855.26</v>
      </c>
    </row>
    <row r="108" spans="2:5" s="8" customFormat="1" ht="25.5" x14ac:dyDescent="0.2">
      <c r="B108" s="4" t="s">
        <v>74</v>
      </c>
      <c r="C108" s="5" t="s">
        <v>134</v>
      </c>
      <c r="D108" s="6" t="s">
        <v>6</v>
      </c>
      <c r="E108" s="7">
        <f>E109</f>
        <v>12855.26</v>
      </c>
    </row>
    <row r="109" spans="2:5" ht="38.25" x14ac:dyDescent="0.2">
      <c r="B109" s="4" t="s">
        <v>135</v>
      </c>
      <c r="C109" s="5" t="s">
        <v>134</v>
      </c>
      <c r="D109" s="6" t="s">
        <v>136</v>
      </c>
      <c r="E109" s="7">
        <f>[1]ведомств25!I277</f>
        <v>12855.26</v>
      </c>
    </row>
    <row r="110" spans="2:5" s="8" customFormat="1" ht="38.25" x14ac:dyDescent="0.2">
      <c r="B110" s="4" t="s">
        <v>137</v>
      </c>
      <c r="C110" s="5" t="s">
        <v>138</v>
      </c>
      <c r="D110" s="6" t="s">
        <v>6</v>
      </c>
      <c r="E110" s="7">
        <f t="shared" ref="E110:E112" si="3">E111</f>
        <v>2019.56</v>
      </c>
    </row>
    <row r="111" spans="2:5" s="8" customFormat="1" ht="25.5" x14ac:dyDescent="0.2">
      <c r="B111" s="4" t="s">
        <v>139</v>
      </c>
      <c r="C111" s="5" t="s">
        <v>140</v>
      </c>
      <c r="D111" s="6" t="s">
        <v>6</v>
      </c>
      <c r="E111" s="7">
        <f t="shared" si="3"/>
        <v>2019.56</v>
      </c>
    </row>
    <row r="112" spans="2:5" s="8" customFormat="1" ht="25.5" x14ac:dyDescent="0.2">
      <c r="B112" s="4" t="s">
        <v>141</v>
      </c>
      <c r="C112" s="5" t="s">
        <v>142</v>
      </c>
      <c r="D112" s="6" t="s">
        <v>6</v>
      </c>
      <c r="E112" s="7">
        <f t="shared" si="3"/>
        <v>2019.56</v>
      </c>
    </row>
    <row r="113" spans="2:5" ht="25.5" x14ac:dyDescent="0.2">
      <c r="B113" s="4" t="s">
        <v>44</v>
      </c>
      <c r="C113" s="5" t="s">
        <v>142</v>
      </c>
      <c r="D113" s="6" t="s">
        <v>45</v>
      </c>
      <c r="E113" s="7">
        <f>[1]ведомств25!I263</f>
        <v>2019.56</v>
      </c>
    </row>
    <row r="114" spans="2:5" s="8" customFormat="1" ht="89.25" x14ac:dyDescent="0.2">
      <c r="B114" s="4" t="s">
        <v>143</v>
      </c>
      <c r="C114" s="5" t="s">
        <v>144</v>
      </c>
      <c r="D114" s="6" t="s">
        <v>6</v>
      </c>
      <c r="E114" s="7">
        <f>E119+E133+E115</f>
        <v>52028.523000000001</v>
      </c>
    </row>
    <row r="115" spans="2:5" s="8" customFormat="1" ht="25.5" x14ac:dyDescent="0.2">
      <c r="B115" s="10" t="s">
        <v>145</v>
      </c>
      <c r="C115" s="11" t="s">
        <v>146</v>
      </c>
      <c r="D115" s="12">
        <v>0</v>
      </c>
      <c r="E115" s="7">
        <f>E116</f>
        <v>1215.71</v>
      </c>
    </row>
    <row r="116" spans="2:5" s="8" customFormat="1" ht="38.25" x14ac:dyDescent="0.2">
      <c r="B116" s="10" t="s">
        <v>147</v>
      </c>
      <c r="C116" s="11" t="s">
        <v>148</v>
      </c>
      <c r="D116" s="12">
        <v>0</v>
      </c>
      <c r="E116" s="7">
        <f>E117+E118</f>
        <v>1215.71</v>
      </c>
    </row>
    <row r="117" spans="2:5" s="8" customFormat="1" ht="76.5" x14ac:dyDescent="0.2">
      <c r="B117" s="10" t="s">
        <v>36</v>
      </c>
      <c r="C117" s="11" t="s">
        <v>148</v>
      </c>
      <c r="D117" s="12" t="s">
        <v>37</v>
      </c>
      <c r="E117" s="7">
        <f>[1]ведомств25!I112</f>
        <v>1175.28</v>
      </c>
    </row>
    <row r="118" spans="2:5" s="8" customFormat="1" ht="25.5" x14ac:dyDescent="0.2">
      <c r="B118" s="10" t="s">
        <v>13</v>
      </c>
      <c r="C118" s="11" t="s">
        <v>148</v>
      </c>
      <c r="D118" s="12" t="s">
        <v>14</v>
      </c>
      <c r="E118" s="7">
        <f>[1]ведомств25!I113</f>
        <v>40.43</v>
      </c>
    </row>
    <row r="119" spans="2:5" s="8" customFormat="1" ht="38.25" x14ac:dyDescent="0.2">
      <c r="B119" s="4" t="s">
        <v>149</v>
      </c>
      <c r="C119" s="5" t="s">
        <v>150</v>
      </c>
      <c r="D119" s="6" t="s">
        <v>6</v>
      </c>
      <c r="E119" s="7">
        <f>E120+E124+E126+E128+E131</f>
        <v>48168.94</v>
      </c>
    </row>
    <row r="120" spans="2:5" s="8" customFormat="1" ht="25.5" x14ac:dyDescent="0.2">
      <c r="B120" s="4" t="s">
        <v>151</v>
      </c>
      <c r="C120" s="5" t="s">
        <v>152</v>
      </c>
      <c r="D120" s="6" t="s">
        <v>6</v>
      </c>
      <c r="E120" s="7">
        <f>E121+E122+E123</f>
        <v>5674.42</v>
      </c>
    </row>
    <row r="121" spans="2:5" ht="76.5" x14ac:dyDescent="0.2">
      <c r="B121" s="4" t="s">
        <v>36</v>
      </c>
      <c r="C121" s="5" t="s">
        <v>152</v>
      </c>
      <c r="D121" s="6" t="s">
        <v>37</v>
      </c>
      <c r="E121" s="7">
        <f>[1]ведомств25!I59</f>
        <v>2015.31</v>
      </c>
    </row>
    <row r="122" spans="2:5" ht="25.5" x14ac:dyDescent="0.2">
      <c r="B122" s="4" t="s">
        <v>13</v>
      </c>
      <c r="C122" s="5" t="s">
        <v>152</v>
      </c>
      <c r="D122" s="6" t="s">
        <v>14</v>
      </c>
      <c r="E122" s="7">
        <f>[1]ведомств25!I60</f>
        <v>3381.11</v>
      </c>
    </row>
    <row r="123" spans="2:5" x14ac:dyDescent="0.2">
      <c r="B123" s="4" t="s">
        <v>76</v>
      </c>
      <c r="C123" s="5" t="s">
        <v>152</v>
      </c>
      <c r="D123" s="6" t="s">
        <v>77</v>
      </c>
      <c r="E123" s="7">
        <f>[1]ведомств25!I61</f>
        <v>278</v>
      </c>
    </row>
    <row r="124" spans="2:5" s="8" customFormat="1" ht="25.5" x14ac:dyDescent="0.2">
      <c r="B124" s="4" t="s">
        <v>153</v>
      </c>
      <c r="C124" s="5" t="s">
        <v>154</v>
      </c>
      <c r="D124" s="6" t="s">
        <v>6</v>
      </c>
      <c r="E124" s="7">
        <f>E125</f>
        <v>39345.050000000003</v>
      </c>
    </row>
    <row r="125" spans="2:5" ht="76.5" x14ac:dyDescent="0.2">
      <c r="B125" s="4" t="s">
        <v>36</v>
      </c>
      <c r="C125" s="5" t="s">
        <v>154</v>
      </c>
      <c r="D125" s="6" t="s">
        <v>37</v>
      </c>
      <c r="E125" s="7">
        <f>[1]ведомств25!I63</f>
        <v>39345.050000000003</v>
      </c>
    </row>
    <row r="126" spans="2:5" s="8" customFormat="1" ht="38.25" x14ac:dyDescent="0.2">
      <c r="B126" s="4" t="s">
        <v>155</v>
      </c>
      <c r="C126" s="5" t="s">
        <v>156</v>
      </c>
      <c r="D126" s="6" t="s">
        <v>6</v>
      </c>
      <c r="E126" s="7">
        <f>E127</f>
        <v>1110</v>
      </c>
    </row>
    <row r="127" spans="2:5" ht="25.5" x14ac:dyDescent="0.2">
      <c r="B127" s="4" t="s">
        <v>13</v>
      </c>
      <c r="C127" s="5" t="s">
        <v>156</v>
      </c>
      <c r="D127" s="6" t="s">
        <v>14</v>
      </c>
      <c r="E127" s="7">
        <f>[1]ведомств25!I65</f>
        <v>1110</v>
      </c>
    </row>
    <row r="128" spans="2:5" s="8" customFormat="1" ht="38.25" x14ac:dyDescent="0.2">
      <c r="B128" s="4" t="s">
        <v>157</v>
      </c>
      <c r="C128" s="5" t="s">
        <v>158</v>
      </c>
      <c r="D128" s="6" t="s">
        <v>6</v>
      </c>
      <c r="E128" s="7">
        <f>E129+E130</f>
        <v>1894.62</v>
      </c>
    </row>
    <row r="129" spans="2:5" ht="25.5" x14ac:dyDescent="0.2">
      <c r="B129" s="4" t="s">
        <v>13</v>
      </c>
      <c r="C129" s="5" t="s">
        <v>158</v>
      </c>
      <c r="D129" s="6" t="s">
        <v>14</v>
      </c>
      <c r="E129" s="7">
        <f>[1]ведомств25!I116</f>
        <v>1837.62</v>
      </c>
    </row>
    <row r="130" spans="2:5" x14ac:dyDescent="0.2">
      <c r="B130" s="4" t="s">
        <v>76</v>
      </c>
      <c r="C130" s="5" t="s">
        <v>158</v>
      </c>
      <c r="D130" s="6" t="s">
        <v>77</v>
      </c>
      <c r="E130" s="7">
        <f>[1]ведомств25!I117</f>
        <v>57</v>
      </c>
    </row>
    <row r="131" spans="2:5" s="8" customFormat="1" ht="25.5" x14ac:dyDescent="0.2">
      <c r="B131" s="4" t="s">
        <v>159</v>
      </c>
      <c r="C131" s="5" t="s">
        <v>160</v>
      </c>
      <c r="D131" s="6" t="s">
        <v>6</v>
      </c>
      <c r="E131" s="7">
        <f>E132</f>
        <v>144.85</v>
      </c>
    </row>
    <row r="132" spans="2:5" ht="25.5" x14ac:dyDescent="0.2">
      <c r="B132" s="4" t="s">
        <v>13</v>
      </c>
      <c r="C132" s="5" t="s">
        <v>160</v>
      </c>
      <c r="D132" s="6" t="s">
        <v>14</v>
      </c>
      <c r="E132" s="7">
        <f>[1]ведомств25!I67</f>
        <v>144.85</v>
      </c>
    </row>
    <row r="133" spans="2:5" s="8" customFormat="1" ht="38.25" x14ac:dyDescent="0.2">
      <c r="B133" s="4" t="s">
        <v>161</v>
      </c>
      <c r="C133" s="5" t="s">
        <v>162</v>
      </c>
      <c r="D133" s="6" t="s">
        <v>6</v>
      </c>
      <c r="E133" s="7">
        <f>E134+E136</f>
        <v>2643.873</v>
      </c>
    </row>
    <row r="134" spans="2:5" s="8" customFormat="1" ht="25.5" x14ac:dyDescent="0.2">
      <c r="B134" s="4" t="s">
        <v>151</v>
      </c>
      <c r="C134" s="5" t="s">
        <v>163</v>
      </c>
      <c r="D134" s="6" t="s">
        <v>6</v>
      </c>
      <c r="E134" s="7">
        <f>E135</f>
        <v>78.12</v>
      </c>
    </row>
    <row r="135" spans="2:5" ht="76.5" x14ac:dyDescent="0.2">
      <c r="B135" s="4" t="s">
        <v>36</v>
      </c>
      <c r="C135" s="5" t="s">
        <v>163</v>
      </c>
      <c r="D135" s="6" t="s">
        <v>37</v>
      </c>
      <c r="E135" s="7">
        <f>[1]ведомств25!I33</f>
        <v>78.12</v>
      </c>
    </row>
    <row r="136" spans="2:5" s="8" customFormat="1" ht="25.5" x14ac:dyDescent="0.2">
      <c r="B136" s="4" t="s">
        <v>153</v>
      </c>
      <c r="C136" s="5" t="s">
        <v>164</v>
      </c>
      <c r="D136" s="6" t="s">
        <v>6</v>
      </c>
      <c r="E136" s="7">
        <f>E137</f>
        <v>2565.7530000000002</v>
      </c>
    </row>
    <row r="137" spans="2:5" ht="76.5" x14ac:dyDescent="0.2">
      <c r="B137" s="4" t="s">
        <v>36</v>
      </c>
      <c r="C137" s="5" t="s">
        <v>164</v>
      </c>
      <c r="D137" s="6" t="s">
        <v>37</v>
      </c>
      <c r="E137" s="7">
        <f>[1]ведомств25!I35</f>
        <v>2565.7530000000002</v>
      </c>
    </row>
    <row r="138" spans="2:5" s="8" customFormat="1" ht="51" x14ac:dyDescent="0.2">
      <c r="B138" s="4" t="s">
        <v>165</v>
      </c>
      <c r="C138" s="5" t="s">
        <v>166</v>
      </c>
      <c r="D138" s="6" t="s">
        <v>6</v>
      </c>
      <c r="E138" s="7">
        <f>E139+E226+E231</f>
        <v>552212.81299999997</v>
      </c>
    </row>
    <row r="139" spans="2:5" s="8" customFormat="1" ht="51" x14ac:dyDescent="0.2">
      <c r="B139" s="4" t="s">
        <v>167</v>
      </c>
      <c r="C139" s="5" t="s">
        <v>168</v>
      </c>
      <c r="D139" s="6" t="s">
        <v>6</v>
      </c>
      <c r="E139" s="7">
        <f>E140+E157+E177+E186+E196+E203+E207+E211+E215+E219</f>
        <v>531740.17299999995</v>
      </c>
    </row>
    <row r="140" spans="2:5" s="8" customFormat="1" ht="25.5" x14ac:dyDescent="0.2">
      <c r="B140" s="4" t="s">
        <v>169</v>
      </c>
      <c r="C140" s="5" t="s">
        <v>170</v>
      </c>
      <c r="D140" s="6" t="s">
        <v>6</v>
      </c>
      <c r="E140" s="7">
        <f>E141+E146+E148+E153</f>
        <v>171454.37</v>
      </c>
    </row>
    <row r="141" spans="2:5" s="8" customFormat="1" ht="25.5" x14ac:dyDescent="0.2">
      <c r="B141" s="4" t="s">
        <v>74</v>
      </c>
      <c r="C141" s="5" t="s">
        <v>171</v>
      </c>
      <c r="D141" s="6" t="s">
        <v>6</v>
      </c>
      <c r="E141" s="7">
        <f>E142+E143+E144+E145</f>
        <v>83461.720000000016</v>
      </c>
    </row>
    <row r="142" spans="2:5" ht="76.5" x14ac:dyDescent="0.2">
      <c r="B142" s="4" t="s">
        <v>36</v>
      </c>
      <c r="C142" s="5" t="s">
        <v>171</v>
      </c>
      <c r="D142" s="6" t="s">
        <v>37</v>
      </c>
      <c r="E142" s="7">
        <f>[1]ведомств25!I336</f>
        <v>50214.76</v>
      </c>
    </row>
    <row r="143" spans="2:5" ht="25.5" x14ac:dyDescent="0.2">
      <c r="B143" s="4" t="s">
        <v>13</v>
      </c>
      <c r="C143" s="5" t="s">
        <v>171</v>
      </c>
      <c r="D143" s="6" t="s">
        <v>14</v>
      </c>
      <c r="E143" s="7">
        <f>[1]ведомств25!I337</f>
        <v>20067.2</v>
      </c>
    </row>
    <row r="144" spans="2:5" ht="38.25" x14ac:dyDescent="0.2">
      <c r="B144" s="4" t="s">
        <v>135</v>
      </c>
      <c r="C144" s="5" t="s">
        <v>171</v>
      </c>
      <c r="D144" s="6" t="s">
        <v>136</v>
      </c>
      <c r="E144" s="7">
        <f>[1]ведомств25!I338</f>
        <v>10657.55</v>
      </c>
    </row>
    <row r="145" spans="2:5" x14ac:dyDescent="0.2">
      <c r="B145" s="4" t="s">
        <v>76</v>
      </c>
      <c r="C145" s="5" t="s">
        <v>171</v>
      </c>
      <c r="D145" s="6" t="s">
        <v>77</v>
      </c>
      <c r="E145" s="7">
        <f>[1]ведомств25!I339</f>
        <v>2522.21</v>
      </c>
    </row>
    <row r="146" spans="2:5" s="8" customFormat="1" ht="38.25" x14ac:dyDescent="0.2">
      <c r="B146" s="4" t="s">
        <v>172</v>
      </c>
      <c r="C146" s="5" t="s">
        <v>173</v>
      </c>
      <c r="D146" s="6" t="s">
        <v>6</v>
      </c>
      <c r="E146" s="7">
        <f>E147</f>
        <v>6242.4</v>
      </c>
    </row>
    <row r="147" spans="2:5" ht="25.5" x14ac:dyDescent="0.2">
      <c r="B147" s="4" t="s">
        <v>13</v>
      </c>
      <c r="C147" s="5" t="s">
        <v>173</v>
      </c>
      <c r="D147" s="6" t="s">
        <v>14</v>
      </c>
      <c r="E147" s="7">
        <f>[1]ведомств25!I341</f>
        <v>6242.4</v>
      </c>
    </row>
    <row r="148" spans="2:5" s="8" customFormat="1" ht="89.25" x14ac:dyDescent="0.2">
      <c r="B148" s="4" t="s">
        <v>174</v>
      </c>
      <c r="C148" s="5" t="s">
        <v>175</v>
      </c>
      <c r="D148" s="6" t="s">
        <v>6</v>
      </c>
      <c r="E148" s="7">
        <f>E149+E150+E151+E152</f>
        <v>4852.4800000000005</v>
      </c>
    </row>
    <row r="149" spans="2:5" ht="76.5" x14ac:dyDescent="0.2">
      <c r="B149" s="4" t="s">
        <v>36</v>
      </c>
      <c r="C149" s="5" t="s">
        <v>175</v>
      </c>
      <c r="D149" s="6" t="s">
        <v>37</v>
      </c>
      <c r="E149" s="7">
        <f>[1]ведомств25!I343</f>
        <v>3659.05</v>
      </c>
    </row>
    <row r="150" spans="2:5" ht="25.5" x14ac:dyDescent="0.2">
      <c r="B150" s="4" t="s">
        <v>13</v>
      </c>
      <c r="C150" s="5" t="s">
        <v>175</v>
      </c>
      <c r="D150" s="6" t="s">
        <v>14</v>
      </c>
      <c r="E150" s="7">
        <f>[1]ведомств25!I344</f>
        <v>47.17</v>
      </c>
    </row>
    <row r="151" spans="2:5" ht="25.5" x14ac:dyDescent="0.2">
      <c r="B151" s="4" t="s">
        <v>44</v>
      </c>
      <c r="C151" s="5" t="s">
        <v>175</v>
      </c>
      <c r="D151" s="6" t="s">
        <v>45</v>
      </c>
      <c r="E151" s="7">
        <f>[1]ведомств25!I345</f>
        <v>390</v>
      </c>
    </row>
    <row r="152" spans="2:5" ht="38.25" x14ac:dyDescent="0.2">
      <c r="B152" s="4" t="s">
        <v>135</v>
      </c>
      <c r="C152" s="5" t="s">
        <v>175</v>
      </c>
      <c r="D152" s="6" t="s">
        <v>136</v>
      </c>
      <c r="E152" s="7">
        <f>[1]ведомств25!I346</f>
        <v>756.26</v>
      </c>
    </row>
    <row r="153" spans="2:5" s="8" customFormat="1" ht="114.75" x14ac:dyDescent="0.2">
      <c r="B153" s="4" t="s">
        <v>176</v>
      </c>
      <c r="C153" s="5" t="s">
        <v>177</v>
      </c>
      <c r="D153" s="6" t="s">
        <v>6</v>
      </c>
      <c r="E153" s="7">
        <f>E154+E155+E156</f>
        <v>76897.77</v>
      </c>
    </row>
    <row r="154" spans="2:5" ht="76.5" x14ac:dyDescent="0.2">
      <c r="B154" s="4" t="s">
        <v>36</v>
      </c>
      <c r="C154" s="5" t="s">
        <v>177</v>
      </c>
      <c r="D154" s="6" t="s">
        <v>37</v>
      </c>
      <c r="E154" s="7">
        <f>[1]ведомств25!I348</f>
        <v>66728.53</v>
      </c>
    </row>
    <row r="155" spans="2:5" ht="25.5" x14ac:dyDescent="0.2">
      <c r="B155" s="4" t="s">
        <v>13</v>
      </c>
      <c r="C155" s="5" t="s">
        <v>177</v>
      </c>
      <c r="D155" s="6" t="s">
        <v>14</v>
      </c>
      <c r="E155" s="7">
        <f>[1]ведомств25!I349</f>
        <v>210.22</v>
      </c>
    </row>
    <row r="156" spans="2:5" ht="38.25" x14ac:dyDescent="0.2">
      <c r="B156" s="4" t="s">
        <v>135</v>
      </c>
      <c r="C156" s="5" t="s">
        <v>177</v>
      </c>
      <c r="D156" s="6" t="s">
        <v>136</v>
      </c>
      <c r="E156" s="7">
        <f>[1]ведомств25!I350</f>
        <v>9959.02</v>
      </c>
    </row>
    <row r="157" spans="2:5" s="8" customFormat="1" ht="25.5" x14ac:dyDescent="0.2">
      <c r="B157" s="4" t="s">
        <v>178</v>
      </c>
      <c r="C157" s="5" t="s">
        <v>179</v>
      </c>
      <c r="D157" s="6" t="s">
        <v>6</v>
      </c>
      <c r="E157" s="7">
        <f>E158+E164+E166+E171+E176</f>
        <v>256537.00999999995</v>
      </c>
    </row>
    <row r="158" spans="2:5" s="8" customFormat="1" ht="25.5" x14ac:dyDescent="0.2">
      <c r="B158" s="4" t="s">
        <v>74</v>
      </c>
      <c r="C158" s="5" t="s">
        <v>180</v>
      </c>
      <c r="D158" s="6" t="s">
        <v>6</v>
      </c>
      <c r="E158" s="7">
        <f>SUM(E159:E163)</f>
        <v>87804.489999999991</v>
      </c>
    </row>
    <row r="159" spans="2:5" ht="76.5" x14ac:dyDescent="0.2">
      <c r="B159" s="4" t="s">
        <v>36</v>
      </c>
      <c r="C159" s="5" t="s">
        <v>180</v>
      </c>
      <c r="D159" s="6" t="s">
        <v>37</v>
      </c>
      <c r="E159" s="7">
        <f>[1]ведомств25!I365</f>
        <v>44161.97</v>
      </c>
    </row>
    <row r="160" spans="2:5" ht="25.5" x14ac:dyDescent="0.2">
      <c r="B160" s="4" t="s">
        <v>13</v>
      </c>
      <c r="C160" s="5" t="s">
        <v>180</v>
      </c>
      <c r="D160" s="6" t="s">
        <v>14</v>
      </c>
      <c r="E160" s="7">
        <f>[1]ведомств25!I366</f>
        <v>20595.78</v>
      </c>
    </row>
    <row r="161" spans="2:5" ht="25.5" x14ac:dyDescent="0.2">
      <c r="B161" s="4" t="s">
        <v>44</v>
      </c>
      <c r="C161" s="5" t="s">
        <v>180</v>
      </c>
      <c r="D161" s="6" t="s">
        <v>45</v>
      </c>
      <c r="E161" s="7">
        <f>[1]ведомств25!I367</f>
        <v>990.29</v>
      </c>
    </row>
    <row r="162" spans="2:5" ht="38.25" x14ac:dyDescent="0.2">
      <c r="B162" s="4" t="s">
        <v>135</v>
      </c>
      <c r="C162" s="5" t="s">
        <v>180</v>
      </c>
      <c r="D162" s="6" t="s">
        <v>136</v>
      </c>
      <c r="E162" s="7">
        <f>[1]ведомств25!I368</f>
        <v>19949.45</v>
      </c>
    </row>
    <row r="163" spans="2:5" x14ac:dyDescent="0.2">
      <c r="B163" s="4" t="s">
        <v>76</v>
      </c>
      <c r="C163" s="5" t="s">
        <v>180</v>
      </c>
      <c r="D163" s="6" t="s">
        <v>77</v>
      </c>
      <c r="E163" s="7">
        <f>[1]ведомств25!I369</f>
        <v>2107</v>
      </c>
    </row>
    <row r="164" spans="2:5" s="8" customFormat="1" ht="38.25" x14ac:dyDescent="0.2">
      <c r="B164" s="4" t="s">
        <v>172</v>
      </c>
      <c r="C164" s="5" t="s">
        <v>181</v>
      </c>
      <c r="D164" s="6" t="s">
        <v>6</v>
      </c>
      <c r="E164" s="7">
        <f>E165</f>
        <v>5966.1</v>
      </c>
    </row>
    <row r="165" spans="2:5" ht="25.5" x14ac:dyDescent="0.2">
      <c r="B165" s="4" t="s">
        <v>13</v>
      </c>
      <c r="C165" s="5" t="s">
        <v>181</v>
      </c>
      <c r="D165" s="6" t="s">
        <v>14</v>
      </c>
      <c r="E165" s="7">
        <f>[1]ведомств25!I371</f>
        <v>5966.1</v>
      </c>
    </row>
    <row r="166" spans="2:5" s="8" customFormat="1" ht="89.25" x14ac:dyDescent="0.2">
      <c r="B166" s="4" t="s">
        <v>174</v>
      </c>
      <c r="C166" s="5" t="s">
        <v>182</v>
      </c>
      <c r="D166" s="6" t="s">
        <v>6</v>
      </c>
      <c r="E166" s="7">
        <f>E167+E168+E169+E170</f>
        <v>11418.95</v>
      </c>
    </row>
    <row r="167" spans="2:5" ht="76.5" x14ac:dyDescent="0.2">
      <c r="B167" s="4" t="s">
        <v>36</v>
      </c>
      <c r="C167" s="5" t="s">
        <v>182</v>
      </c>
      <c r="D167" s="6" t="s">
        <v>37</v>
      </c>
      <c r="E167" s="7">
        <f>[1]ведомств25!I373</f>
        <v>5954.17</v>
      </c>
    </row>
    <row r="168" spans="2:5" ht="25.5" x14ac:dyDescent="0.2">
      <c r="B168" s="4" t="s">
        <v>13</v>
      </c>
      <c r="C168" s="5" t="s">
        <v>182</v>
      </c>
      <c r="D168" s="6" t="s">
        <v>14</v>
      </c>
      <c r="E168" s="7">
        <f>[1]ведомств25!I374</f>
        <v>70.709999999999994</v>
      </c>
    </row>
    <row r="169" spans="2:5" ht="25.5" x14ac:dyDescent="0.2">
      <c r="B169" s="4" t="s">
        <v>44</v>
      </c>
      <c r="C169" s="5" t="s">
        <v>182</v>
      </c>
      <c r="D169" s="6" t="s">
        <v>45</v>
      </c>
      <c r="E169" s="7">
        <f>[1]ведомств25!I375</f>
        <v>2131.33</v>
      </c>
    </row>
    <row r="170" spans="2:5" ht="38.25" x14ac:dyDescent="0.2">
      <c r="B170" s="4" t="s">
        <v>135</v>
      </c>
      <c r="C170" s="5" t="s">
        <v>182</v>
      </c>
      <c r="D170" s="6" t="s">
        <v>136</v>
      </c>
      <c r="E170" s="7">
        <f>[1]ведомств25!I376</f>
        <v>3262.74</v>
      </c>
    </row>
    <row r="171" spans="2:5" s="8" customFormat="1" ht="153" x14ac:dyDescent="0.2">
      <c r="B171" s="4" t="s">
        <v>183</v>
      </c>
      <c r="C171" s="5" t="s">
        <v>184</v>
      </c>
      <c r="D171" s="6" t="s">
        <v>6</v>
      </c>
      <c r="E171" s="7">
        <f>E172+E173+E174</f>
        <v>150497.46999999997</v>
      </c>
    </row>
    <row r="172" spans="2:5" ht="76.5" x14ac:dyDescent="0.2">
      <c r="B172" s="4" t="s">
        <v>36</v>
      </c>
      <c r="C172" s="5" t="s">
        <v>184</v>
      </c>
      <c r="D172" s="6" t="s">
        <v>37</v>
      </c>
      <c r="E172" s="7">
        <v>108400.18</v>
      </c>
    </row>
    <row r="173" spans="2:5" ht="25.5" x14ac:dyDescent="0.2">
      <c r="B173" s="4" t="s">
        <v>13</v>
      </c>
      <c r="C173" s="5" t="s">
        <v>184</v>
      </c>
      <c r="D173" s="6" t="s">
        <v>14</v>
      </c>
      <c r="E173" s="7">
        <f>[1]ведомств25!I379</f>
        <v>3262.93</v>
      </c>
    </row>
    <row r="174" spans="2:5" ht="38.25" x14ac:dyDescent="0.2">
      <c r="B174" s="4" t="s">
        <v>135</v>
      </c>
      <c r="C174" s="5" t="s">
        <v>184</v>
      </c>
      <c r="D174" s="6" t="s">
        <v>136</v>
      </c>
      <c r="E174" s="7">
        <v>38834.36</v>
      </c>
    </row>
    <row r="175" spans="2:5" ht="25.5" x14ac:dyDescent="0.2">
      <c r="B175" s="9" t="s">
        <v>185</v>
      </c>
      <c r="C175" s="11" t="s">
        <v>186</v>
      </c>
      <c r="D175" s="12">
        <v>0</v>
      </c>
      <c r="E175" s="7">
        <f>E176</f>
        <v>850</v>
      </c>
    </row>
    <row r="176" spans="2:5" ht="25.5" x14ac:dyDescent="0.2">
      <c r="B176" s="9" t="s">
        <v>13</v>
      </c>
      <c r="C176" s="11" t="s">
        <v>186</v>
      </c>
      <c r="D176" s="12" t="s">
        <v>14</v>
      </c>
      <c r="E176" s="7">
        <f>[1]ведомств25!I382</f>
        <v>850</v>
      </c>
    </row>
    <row r="177" spans="2:5" s="8" customFormat="1" ht="25.5" x14ac:dyDescent="0.2">
      <c r="B177" s="4" t="s">
        <v>187</v>
      </c>
      <c r="C177" s="5" t="s">
        <v>188</v>
      </c>
      <c r="D177" s="6" t="s">
        <v>6</v>
      </c>
      <c r="E177" s="7">
        <f>E178+E182+E180+E184</f>
        <v>29493.72</v>
      </c>
    </row>
    <row r="178" spans="2:5" s="8" customFormat="1" ht="25.5" x14ac:dyDescent="0.2">
      <c r="B178" s="4" t="s">
        <v>74</v>
      </c>
      <c r="C178" s="5" t="s">
        <v>189</v>
      </c>
      <c r="D178" s="6" t="s">
        <v>6</v>
      </c>
      <c r="E178" s="7">
        <f>E179</f>
        <v>26774.160000000003</v>
      </c>
    </row>
    <row r="179" spans="2:5" ht="38.25" x14ac:dyDescent="0.2">
      <c r="B179" s="4" t="s">
        <v>135</v>
      </c>
      <c r="C179" s="5" t="s">
        <v>189</v>
      </c>
      <c r="D179" s="6" t="s">
        <v>136</v>
      </c>
      <c r="E179" s="7">
        <f>[1]ведомств25!I419+[1]ведомств25!I508</f>
        <v>26774.160000000003</v>
      </c>
    </row>
    <row r="180" spans="2:5" ht="25.5" x14ac:dyDescent="0.2">
      <c r="B180" s="9" t="s">
        <v>190</v>
      </c>
      <c r="C180" s="11" t="s">
        <v>191</v>
      </c>
      <c r="D180" s="12"/>
      <c r="E180" s="7">
        <f>E181</f>
        <v>975.35</v>
      </c>
    </row>
    <row r="181" spans="2:5" ht="38.25" x14ac:dyDescent="0.2">
      <c r="B181" s="9" t="s">
        <v>135</v>
      </c>
      <c r="C181" s="11" t="s">
        <v>191</v>
      </c>
      <c r="D181" s="12">
        <v>600</v>
      </c>
      <c r="E181" s="7">
        <f>[1]ведомств25!I421</f>
        <v>975.35</v>
      </c>
    </row>
    <row r="182" spans="2:5" s="8" customFormat="1" ht="89.25" x14ac:dyDescent="0.2">
      <c r="B182" s="4" t="s">
        <v>174</v>
      </c>
      <c r="C182" s="5" t="s">
        <v>192</v>
      </c>
      <c r="D182" s="6" t="s">
        <v>6</v>
      </c>
      <c r="E182" s="7">
        <f>E183</f>
        <v>1733.01</v>
      </c>
    </row>
    <row r="183" spans="2:5" ht="38.25" x14ac:dyDescent="0.2">
      <c r="B183" s="4" t="s">
        <v>135</v>
      </c>
      <c r="C183" s="5" t="s">
        <v>192</v>
      </c>
      <c r="D183" s="6" t="s">
        <v>136</v>
      </c>
      <c r="E183" s="7">
        <f>[1]ведомств25!I240+[1]ведомств25!I423+[1]ведомств25!I510</f>
        <v>1733.01</v>
      </c>
    </row>
    <row r="184" spans="2:5" ht="51" x14ac:dyDescent="0.2">
      <c r="B184" s="13" t="s">
        <v>193</v>
      </c>
      <c r="C184" s="14" t="s">
        <v>194</v>
      </c>
      <c r="D184" s="15"/>
      <c r="E184" s="7">
        <f>E185</f>
        <v>11.2</v>
      </c>
    </row>
    <row r="185" spans="2:5" ht="38.25" x14ac:dyDescent="0.2">
      <c r="B185" s="13" t="s">
        <v>135</v>
      </c>
      <c r="C185" s="14" t="s">
        <v>194</v>
      </c>
      <c r="D185" s="15">
        <v>600</v>
      </c>
      <c r="E185" s="7">
        <f>[1]ведомств25!I512</f>
        <v>11.2</v>
      </c>
    </row>
    <row r="186" spans="2:5" s="8" customFormat="1" ht="25.5" x14ac:dyDescent="0.2">
      <c r="B186" s="4" t="s">
        <v>195</v>
      </c>
      <c r="C186" s="5" t="s">
        <v>196</v>
      </c>
      <c r="D186" s="6" t="s">
        <v>6</v>
      </c>
      <c r="E186" s="7">
        <f>E187+E189+E191</f>
        <v>10787.65</v>
      </c>
    </row>
    <row r="187" spans="2:5" s="8" customFormat="1" ht="25.5" x14ac:dyDescent="0.2">
      <c r="B187" s="4" t="s">
        <v>74</v>
      </c>
      <c r="C187" s="5" t="s">
        <v>197</v>
      </c>
      <c r="D187" s="6" t="s">
        <v>6</v>
      </c>
      <c r="E187" s="7">
        <f>E188</f>
        <v>5003.51</v>
      </c>
    </row>
    <row r="188" spans="2:5" ht="38.25" x14ac:dyDescent="0.2">
      <c r="B188" s="4" t="s">
        <v>135</v>
      </c>
      <c r="C188" s="5" t="s">
        <v>197</v>
      </c>
      <c r="D188" s="6" t="s">
        <v>136</v>
      </c>
      <c r="E188" s="7">
        <f>[1]ведомств25!I440</f>
        <v>5003.51</v>
      </c>
    </row>
    <row r="189" spans="2:5" s="8" customFormat="1" ht="89.25" x14ac:dyDescent="0.2">
      <c r="B189" s="4" t="s">
        <v>174</v>
      </c>
      <c r="C189" s="5" t="s">
        <v>198</v>
      </c>
      <c r="D189" s="6" t="s">
        <v>6</v>
      </c>
      <c r="E189" s="7">
        <f>E190</f>
        <v>170</v>
      </c>
    </row>
    <row r="190" spans="2:5" ht="38.25" x14ac:dyDescent="0.2">
      <c r="B190" s="4" t="s">
        <v>135</v>
      </c>
      <c r="C190" s="5" t="s">
        <v>198</v>
      </c>
      <c r="D190" s="6" t="s">
        <v>136</v>
      </c>
      <c r="E190" s="7">
        <f>[1]ведомств25!I442</f>
        <v>170</v>
      </c>
    </row>
    <row r="191" spans="2:5" s="8" customFormat="1" ht="25.5" x14ac:dyDescent="0.2">
      <c r="B191" s="4" t="s">
        <v>199</v>
      </c>
      <c r="C191" s="5" t="s">
        <v>200</v>
      </c>
      <c r="D191" s="6" t="s">
        <v>6</v>
      </c>
      <c r="E191" s="7">
        <f>E192+E193+E194+E195</f>
        <v>5614.1399999999994</v>
      </c>
    </row>
    <row r="192" spans="2:5" ht="76.5" x14ac:dyDescent="0.2">
      <c r="B192" s="4" t="s">
        <v>36</v>
      </c>
      <c r="C192" s="5" t="s">
        <v>200</v>
      </c>
      <c r="D192" s="6" t="s">
        <v>37</v>
      </c>
      <c r="E192" s="7">
        <f>[1]ведомств25!I444</f>
        <v>29.4</v>
      </c>
    </row>
    <row r="193" spans="2:5" ht="25.5" x14ac:dyDescent="0.2">
      <c r="B193" s="4" t="s">
        <v>13</v>
      </c>
      <c r="C193" s="5" t="s">
        <v>200</v>
      </c>
      <c r="D193" s="6" t="s">
        <v>14</v>
      </c>
      <c r="E193" s="7">
        <f>[1]ведомств25!I445</f>
        <v>2217.4299999999998</v>
      </c>
    </row>
    <row r="194" spans="2:5" ht="25.5" x14ac:dyDescent="0.2">
      <c r="B194" s="4" t="s">
        <v>44</v>
      </c>
      <c r="C194" s="5" t="s">
        <v>200</v>
      </c>
      <c r="D194" s="6" t="s">
        <v>45</v>
      </c>
      <c r="E194" s="7">
        <f>[1]ведомств25!I446</f>
        <v>1794.1</v>
      </c>
    </row>
    <row r="195" spans="2:5" ht="38.25" x14ac:dyDescent="0.2">
      <c r="B195" s="4" t="s">
        <v>135</v>
      </c>
      <c r="C195" s="5" t="s">
        <v>200</v>
      </c>
      <c r="D195" s="6" t="s">
        <v>136</v>
      </c>
      <c r="E195" s="7">
        <f>[1]ведомств25!I447</f>
        <v>1573.21</v>
      </c>
    </row>
    <row r="196" spans="2:5" s="8" customFormat="1" ht="25.5" x14ac:dyDescent="0.2">
      <c r="B196" s="4" t="s">
        <v>201</v>
      </c>
      <c r="C196" s="5" t="s">
        <v>202</v>
      </c>
      <c r="D196" s="6" t="s">
        <v>6</v>
      </c>
      <c r="E196" s="7">
        <f>E197+E200</f>
        <v>16841.21</v>
      </c>
    </row>
    <row r="197" spans="2:5" s="8" customFormat="1" ht="89.25" x14ac:dyDescent="0.2">
      <c r="B197" s="4" t="s">
        <v>203</v>
      </c>
      <c r="C197" s="5" t="s">
        <v>204</v>
      </c>
      <c r="D197" s="6" t="s">
        <v>6</v>
      </c>
      <c r="E197" s="7">
        <f>E198+E199</f>
        <v>566.33999999999992</v>
      </c>
    </row>
    <row r="198" spans="2:5" ht="25.5" x14ac:dyDescent="0.2">
      <c r="B198" s="4" t="s">
        <v>13</v>
      </c>
      <c r="C198" s="5" t="s">
        <v>204</v>
      </c>
      <c r="D198" s="6" t="s">
        <v>14</v>
      </c>
      <c r="E198" s="7">
        <f>[1]ведомств25!I385</f>
        <v>371.34</v>
      </c>
    </row>
    <row r="199" spans="2:5" ht="38.25" x14ac:dyDescent="0.2">
      <c r="B199" s="4" t="s">
        <v>135</v>
      </c>
      <c r="C199" s="5" t="s">
        <v>204</v>
      </c>
      <c r="D199" s="6" t="s">
        <v>136</v>
      </c>
      <c r="E199" s="7">
        <f>[1]ведомств25!I386</f>
        <v>195</v>
      </c>
    </row>
    <row r="200" spans="2:5" s="8" customFormat="1" ht="51" x14ac:dyDescent="0.2">
      <c r="B200" s="4" t="s">
        <v>205</v>
      </c>
      <c r="C200" s="5" t="s">
        <v>206</v>
      </c>
      <c r="D200" s="6" t="s">
        <v>6</v>
      </c>
      <c r="E200" s="7">
        <f>E201+E202</f>
        <v>16274.87</v>
      </c>
    </row>
    <row r="201" spans="2:5" ht="25.5" x14ac:dyDescent="0.2">
      <c r="B201" s="4" t="s">
        <v>13</v>
      </c>
      <c r="C201" s="5" t="s">
        <v>206</v>
      </c>
      <c r="D201" s="6" t="s">
        <v>14</v>
      </c>
      <c r="E201" s="7">
        <f>[1]ведомств25!I388</f>
        <v>10579.11</v>
      </c>
    </row>
    <row r="202" spans="2:5" ht="38.25" x14ac:dyDescent="0.2">
      <c r="B202" s="4" t="s">
        <v>135</v>
      </c>
      <c r="C202" s="5" t="s">
        <v>206</v>
      </c>
      <c r="D202" s="6" t="s">
        <v>136</v>
      </c>
      <c r="E202" s="7">
        <f>[1]ведомств25!I389</f>
        <v>5695.76</v>
      </c>
    </row>
    <row r="203" spans="2:5" s="8" customFormat="1" ht="38.25" x14ac:dyDescent="0.2">
      <c r="B203" s="4" t="s">
        <v>207</v>
      </c>
      <c r="C203" s="5" t="s">
        <v>208</v>
      </c>
      <c r="D203" s="6" t="s">
        <v>6</v>
      </c>
      <c r="E203" s="7">
        <f>E204</f>
        <v>21767.983</v>
      </c>
    </row>
    <row r="204" spans="2:5" s="8" customFormat="1" ht="25.5" x14ac:dyDescent="0.2">
      <c r="B204" s="4" t="s">
        <v>209</v>
      </c>
      <c r="C204" s="5" t="s">
        <v>210</v>
      </c>
      <c r="D204" s="6" t="s">
        <v>6</v>
      </c>
      <c r="E204" s="7">
        <f>E205+E206</f>
        <v>21767.983</v>
      </c>
    </row>
    <row r="205" spans="2:5" ht="25.5" x14ac:dyDescent="0.2">
      <c r="B205" s="4" t="s">
        <v>13</v>
      </c>
      <c r="C205" s="5" t="s">
        <v>210</v>
      </c>
      <c r="D205" s="6" t="s">
        <v>14</v>
      </c>
      <c r="E205" s="7">
        <f>[1]ведомств25!I353+[1]ведомств25!I392</f>
        <v>16544.599999999999</v>
      </c>
    </row>
    <row r="206" spans="2:5" ht="38.25" x14ac:dyDescent="0.2">
      <c r="B206" s="4" t="s">
        <v>135</v>
      </c>
      <c r="C206" s="5" t="s">
        <v>210</v>
      </c>
      <c r="D206" s="6" t="s">
        <v>136</v>
      </c>
      <c r="E206" s="7">
        <f>[1]ведомств25!I354+[1]ведомств25!I393+[1]ведомств25!I426+[1]ведомств25!I450</f>
        <v>5223.3829999999998</v>
      </c>
    </row>
    <row r="207" spans="2:5" s="8" customFormat="1" ht="38.25" x14ac:dyDescent="0.2">
      <c r="B207" s="4" t="s">
        <v>211</v>
      </c>
      <c r="C207" s="5" t="s">
        <v>212</v>
      </c>
      <c r="D207" s="6" t="s">
        <v>6</v>
      </c>
      <c r="E207" s="7">
        <f>E208</f>
        <v>204.42</v>
      </c>
    </row>
    <row r="208" spans="2:5" s="8" customFormat="1" x14ac:dyDescent="0.2">
      <c r="B208" s="4" t="s">
        <v>213</v>
      </c>
      <c r="C208" s="5" t="s">
        <v>214</v>
      </c>
      <c r="D208" s="6" t="s">
        <v>6</v>
      </c>
      <c r="E208" s="7">
        <f>E209+E210</f>
        <v>204.42</v>
      </c>
    </row>
    <row r="209" spans="2:5" ht="76.5" x14ac:dyDescent="0.2">
      <c r="B209" s="4" t="s">
        <v>36</v>
      </c>
      <c r="C209" s="5" t="s">
        <v>214</v>
      </c>
      <c r="D209" s="6" t="s">
        <v>37</v>
      </c>
      <c r="E209" s="7">
        <f>[1]ведомств25!I396</f>
        <v>147.13</v>
      </c>
    </row>
    <row r="210" spans="2:5" ht="38.25" x14ac:dyDescent="0.2">
      <c r="B210" s="4" t="s">
        <v>135</v>
      </c>
      <c r="C210" s="5" t="s">
        <v>214</v>
      </c>
      <c r="D210" s="6" t="s">
        <v>136</v>
      </c>
      <c r="E210" s="7">
        <f>[1]ведомств25!I397</f>
        <v>57.29</v>
      </c>
    </row>
    <row r="211" spans="2:5" s="8" customFormat="1" ht="38.25" x14ac:dyDescent="0.2">
      <c r="B211" s="4" t="s">
        <v>215</v>
      </c>
      <c r="C211" s="5" t="s">
        <v>216</v>
      </c>
      <c r="D211" s="6" t="s">
        <v>6</v>
      </c>
      <c r="E211" s="7">
        <f>E212</f>
        <v>2572.67</v>
      </c>
    </row>
    <row r="212" spans="2:5" s="8" customFormat="1" ht="76.5" x14ac:dyDescent="0.2">
      <c r="B212" s="9" t="s">
        <v>217</v>
      </c>
      <c r="C212" s="5" t="s">
        <v>218</v>
      </c>
      <c r="D212" s="6" t="s">
        <v>6</v>
      </c>
      <c r="E212" s="7">
        <f>E213+E214</f>
        <v>2572.67</v>
      </c>
    </row>
    <row r="213" spans="2:5" ht="25.5" x14ac:dyDescent="0.2">
      <c r="B213" s="4" t="s">
        <v>13</v>
      </c>
      <c r="C213" s="5" t="s">
        <v>218</v>
      </c>
      <c r="D213" s="6" t="s">
        <v>14</v>
      </c>
      <c r="E213" s="7">
        <f>[1]ведомств25!I484</f>
        <v>38.590000000000003</v>
      </c>
    </row>
    <row r="214" spans="2:5" ht="25.5" x14ac:dyDescent="0.2">
      <c r="B214" s="4" t="s">
        <v>44</v>
      </c>
      <c r="C214" s="5" t="s">
        <v>218</v>
      </c>
      <c r="D214" s="6" t="s">
        <v>45</v>
      </c>
      <c r="E214" s="7">
        <f>[1]ведомств25!I485</f>
        <v>2534.08</v>
      </c>
    </row>
    <row r="215" spans="2:5" s="8" customFormat="1" ht="51" x14ac:dyDescent="0.2">
      <c r="B215" s="4" t="s">
        <v>219</v>
      </c>
      <c r="C215" s="5" t="s">
        <v>220</v>
      </c>
      <c r="D215" s="6" t="s">
        <v>6</v>
      </c>
      <c r="E215" s="7">
        <f>E216</f>
        <v>7384.0499999999993</v>
      </c>
    </row>
    <row r="216" spans="2:5" s="8" customFormat="1" ht="38.25" x14ac:dyDescent="0.2">
      <c r="B216" s="4" t="s">
        <v>221</v>
      </c>
      <c r="C216" s="5" t="s">
        <v>222</v>
      </c>
      <c r="D216" s="6" t="s">
        <v>6</v>
      </c>
      <c r="E216" s="7">
        <f>E217+E218</f>
        <v>7384.0499999999993</v>
      </c>
    </row>
    <row r="217" spans="2:5" ht="38.25" x14ac:dyDescent="0.2">
      <c r="B217" s="4" t="s">
        <v>135</v>
      </c>
      <c r="C217" s="5" t="s">
        <v>222</v>
      </c>
      <c r="D217" s="6" t="s">
        <v>136</v>
      </c>
      <c r="E217" s="7">
        <f>[1]ведомств25!I429</f>
        <v>6795.86</v>
      </c>
    </row>
    <row r="218" spans="2:5" x14ac:dyDescent="0.2">
      <c r="B218" s="4" t="s">
        <v>76</v>
      </c>
      <c r="C218" s="5" t="s">
        <v>222</v>
      </c>
      <c r="D218" s="6" t="s">
        <v>77</v>
      </c>
      <c r="E218" s="7">
        <f>[1]ведомств25!I430</f>
        <v>588.19000000000005</v>
      </c>
    </row>
    <row r="219" spans="2:5" s="8" customFormat="1" x14ac:dyDescent="0.2">
      <c r="B219" s="9" t="s">
        <v>223</v>
      </c>
      <c r="C219" s="11" t="s">
        <v>224</v>
      </c>
      <c r="D219" s="6" t="s">
        <v>6</v>
      </c>
      <c r="E219" s="7">
        <f>E220+E223</f>
        <v>14697.09</v>
      </c>
    </row>
    <row r="220" spans="2:5" s="8" customFormat="1" ht="63.75" x14ac:dyDescent="0.2">
      <c r="B220" s="4" t="s">
        <v>225</v>
      </c>
      <c r="C220" s="11" t="s">
        <v>226</v>
      </c>
      <c r="D220" s="6" t="s">
        <v>6</v>
      </c>
      <c r="E220" s="7">
        <f>E221+E222</f>
        <v>2377.5699999999997</v>
      </c>
    </row>
    <row r="221" spans="2:5" ht="76.5" x14ac:dyDescent="0.2">
      <c r="B221" s="4" t="s">
        <v>36</v>
      </c>
      <c r="C221" s="11" t="s">
        <v>226</v>
      </c>
      <c r="D221" s="6" t="s">
        <v>37</v>
      </c>
      <c r="E221" s="7">
        <f>[1]ведомств25!I400</f>
        <v>1902.06</v>
      </c>
    </row>
    <row r="222" spans="2:5" ht="38.25" x14ac:dyDescent="0.2">
      <c r="B222" s="4" t="s">
        <v>135</v>
      </c>
      <c r="C222" s="11" t="s">
        <v>226</v>
      </c>
      <c r="D222" s="6" t="s">
        <v>136</v>
      </c>
      <c r="E222" s="7">
        <f>[1]ведомств25!I401</f>
        <v>475.51</v>
      </c>
    </row>
    <row r="223" spans="2:5" s="8" customFormat="1" ht="114.75" x14ac:dyDescent="0.2">
      <c r="B223" s="4" t="s">
        <v>227</v>
      </c>
      <c r="C223" s="11" t="s">
        <v>228</v>
      </c>
      <c r="D223" s="6" t="s">
        <v>6</v>
      </c>
      <c r="E223" s="7">
        <f>E224+E225</f>
        <v>12319.52</v>
      </c>
    </row>
    <row r="224" spans="2:5" ht="76.5" x14ac:dyDescent="0.2">
      <c r="B224" s="4" t="s">
        <v>36</v>
      </c>
      <c r="C224" s="11" t="s">
        <v>228</v>
      </c>
      <c r="D224" s="6" t="s">
        <v>37</v>
      </c>
      <c r="E224" s="7">
        <f>[1]ведомств25!I403</f>
        <v>9140.0400000000009</v>
      </c>
    </row>
    <row r="225" spans="2:5" ht="38.25" x14ac:dyDescent="0.2">
      <c r="B225" s="4" t="s">
        <v>135</v>
      </c>
      <c r="C225" s="11" t="s">
        <v>228</v>
      </c>
      <c r="D225" s="6" t="s">
        <v>136</v>
      </c>
      <c r="E225" s="7">
        <f>[1]ведомств25!I404</f>
        <v>3179.48</v>
      </c>
    </row>
    <row r="226" spans="2:5" s="8" customFormat="1" ht="51" x14ac:dyDescent="0.2">
      <c r="B226" s="4" t="s">
        <v>229</v>
      </c>
      <c r="C226" s="5" t="s">
        <v>230</v>
      </c>
      <c r="D226" s="6" t="s">
        <v>6</v>
      </c>
      <c r="E226" s="7">
        <f>E227</f>
        <v>2797.75</v>
      </c>
    </row>
    <row r="227" spans="2:5" s="8" customFormat="1" ht="38.25" x14ac:dyDescent="0.2">
      <c r="B227" s="4" t="s">
        <v>231</v>
      </c>
      <c r="C227" s="5" t="s">
        <v>232</v>
      </c>
      <c r="D227" s="6" t="s">
        <v>6</v>
      </c>
      <c r="E227" s="7">
        <f>E228</f>
        <v>2797.75</v>
      </c>
    </row>
    <row r="228" spans="2:5" s="8" customFormat="1" ht="25.5" x14ac:dyDescent="0.2">
      <c r="B228" s="4" t="s">
        <v>233</v>
      </c>
      <c r="C228" s="5" t="s">
        <v>234</v>
      </c>
      <c r="D228" s="6" t="s">
        <v>6</v>
      </c>
      <c r="E228" s="7">
        <f>E229+E230</f>
        <v>2797.75</v>
      </c>
    </row>
    <row r="229" spans="2:5" ht="25.5" x14ac:dyDescent="0.2">
      <c r="B229" s="4" t="s">
        <v>13</v>
      </c>
      <c r="C229" s="5" t="s">
        <v>234</v>
      </c>
      <c r="D229" s="6" t="s">
        <v>14</v>
      </c>
      <c r="E229" s="7">
        <f>[1]ведомств25!I358+[1]ведомств25!I408</f>
        <v>2079.41</v>
      </c>
    </row>
    <row r="230" spans="2:5" ht="38.25" x14ac:dyDescent="0.2">
      <c r="B230" s="4" t="s">
        <v>135</v>
      </c>
      <c r="C230" s="5" t="s">
        <v>234</v>
      </c>
      <c r="D230" s="6" t="s">
        <v>136</v>
      </c>
      <c r="E230" s="7">
        <f>[1]ведомств25!I359+[1]ведомств25!I409+[1]ведомств25!I434+[1]ведомств25!I454+[1]ведомств25!I516</f>
        <v>718.33999999999992</v>
      </c>
    </row>
    <row r="231" spans="2:5" s="8" customFormat="1" ht="76.5" x14ac:dyDescent="0.2">
      <c r="B231" s="4" t="s">
        <v>235</v>
      </c>
      <c r="C231" s="5" t="s">
        <v>236</v>
      </c>
      <c r="D231" s="6" t="s">
        <v>6</v>
      </c>
      <c r="E231" s="7">
        <f>E232+E245+E251</f>
        <v>17674.89</v>
      </c>
    </row>
    <row r="232" spans="2:5" s="8" customFormat="1" ht="25.5" x14ac:dyDescent="0.2">
      <c r="B232" s="4" t="s">
        <v>237</v>
      </c>
      <c r="C232" s="5" t="s">
        <v>238</v>
      </c>
      <c r="D232" s="6" t="s">
        <v>6</v>
      </c>
      <c r="E232" s="7">
        <f>E233+E237+E239+E241+E243</f>
        <v>6091.66</v>
      </c>
    </row>
    <row r="233" spans="2:5" s="8" customFormat="1" ht="25.5" x14ac:dyDescent="0.2">
      <c r="B233" s="4" t="s">
        <v>151</v>
      </c>
      <c r="C233" s="5" t="s">
        <v>239</v>
      </c>
      <c r="D233" s="6" t="s">
        <v>6</v>
      </c>
      <c r="E233" s="7">
        <f>E234+E235+E236</f>
        <v>776.6099999999999</v>
      </c>
    </row>
    <row r="234" spans="2:5" ht="76.5" x14ac:dyDescent="0.2">
      <c r="B234" s="4" t="s">
        <v>36</v>
      </c>
      <c r="C234" s="5" t="s">
        <v>239</v>
      </c>
      <c r="D234" s="6" t="s">
        <v>37</v>
      </c>
      <c r="E234" s="7">
        <f>[1]ведомств25!I458</f>
        <v>208.32</v>
      </c>
    </row>
    <row r="235" spans="2:5" ht="25.5" x14ac:dyDescent="0.2">
      <c r="B235" s="4" t="s">
        <v>13</v>
      </c>
      <c r="C235" s="5" t="s">
        <v>239</v>
      </c>
      <c r="D235" s="6" t="s">
        <v>14</v>
      </c>
      <c r="E235" s="7">
        <f>[1]ведомств25!I459</f>
        <v>516.74</v>
      </c>
    </row>
    <row r="236" spans="2:5" x14ac:dyDescent="0.2">
      <c r="B236" s="4" t="s">
        <v>76</v>
      </c>
      <c r="C236" s="5" t="s">
        <v>239</v>
      </c>
      <c r="D236" s="6" t="s">
        <v>77</v>
      </c>
      <c r="E236" s="7">
        <f>[1]ведомств25!I460</f>
        <v>51.55</v>
      </c>
    </row>
    <row r="237" spans="2:5" s="8" customFormat="1" ht="25.5" x14ac:dyDescent="0.2">
      <c r="B237" s="4" t="s">
        <v>153</v>
      </c>
      <c r="C237" s="5" t="s">
        <v>240</v>
      </c>
      <c r="D237" s="6" t="s">
        <v>6</v>
      </c>
      <c r="E237" s="7">
        <f>E238</f>
        <v>5023.83</v>
      </c>
    </row>
    <row r="238" spans="2:5" ht="76.5" x14ac:dyDescent="0.2">
      <c r="B238" s="4" t="s">
        <v>36</v>
      </c>
      <c r="C238" s="5" t="s">
        <v>240</v>
      </c>
      <c r="D238" s="6" t="s">
        <v>37</v>
      </c>
      <c r="E238" s="7">
        <f>[1]ведомств25!I462</f>
        <v>5023.83</v>
      </c>
    </row>
    <row r="239" spans="2:5" s="8" customFormat="1" ht="63.75" x14ac:dyDescent="0.2">
      <c r="B239" s="4" t="s">
        <v>241</v>
      </c>
      <c r="C239" s="5" t="s">
        <v>242</v>
      </c>
      <c r="D239" s="6" t="s">
        <v>6</v>
      </c>
      <c r="E239" s="7">
        <f>E240</f>
        <v>121.22</v>
      </c>
    </row>
    <row r="240" spans="2:5" ht="25.5" x14ac:dyDescent="0.2">
      <c r="B240" s="4" t="s">
        <v>13</v>
      </c>
      <c r="C240" s="5" t="s">
        <v>242</v>
      </c>
      <c r="D240" s="6" t="s">
        <v>14</v>
      </c>
      <c r="E240" s="7">
        <f>[1]ведомств25!I464</f>
        <v>121.22</v>
      </c>
    </row>
    <row r="241" spans="2:5" s="8" customFormat="1" ht="38.25" x14ac:dyDescent="0.2">
      <c r="B241" s="4" t="s">
        <v>243</v>
      </c>
      <c r="C241" s="5" t="s">
        <v>244</v>
      </c>
      <c r="D241" s="6" t="s">
        <v>6</v>
      </c>
      <c r="E241" s="7">
        <f>E242</f>
        <v>120</v>
      </c>
    </row>
    <row r="242" spans="2:5" ht="25.5" x14ac:dyDescent="0.2">
      <c r="B242" s="4" t="s">
        <v>44</v>
      </c>
      <c r="C242" s="5" t="s">
        <v>244</v>
      </c>
      <c r="D242" s="6" t="s">
        <v>45</v>
      </c>
      <c r="E242" s="7">
        <f>[1]ведомств25!I466</f>
        <v>120</v>
      </c>
    </row>
    <row r="243" spans="2:5" s="8" customFormat="1" ht="38.25" x14ac:dyDescent="0.2">
      <c r="B243" s="4" t="s">
        <v>245</v>
      </c>
      <c r="C243" s="5" t="s">
        <v>246</v>
      </c>
      <c r="D243" s="6" t="s">
        <v>6</v>
      </c>
      <c r="E243" s="7">
        <f>E244</f>
        <v>50</v>
      </c>
    </row>
    <row r="244" spans="2:5" ht="76.5" x14ac:dyDescent="0.2">
      <c r="B244" s="4" t="s">
        <v>36</v>
      </c>
      <c r="C244" s="5" t="s">
        <v>246</v>
      </c>
      <c r="D244" s="6" t="s">
        <v>37</v>
      </c>
      <c r="E244" s="7">
        <f>[1]ведомств25!I468</f>
        <v>50</v>
      </c>
    </row>
    <row r="245" spans="2:5" s="8" customFormat="1" ht="38.25" x14ac:dyDescent="0.2">
      <c r="B245" s="4" t="s">
        <v>247</v>
      </c>
      <c r="C245" s="5" t="s">
        <v>248</v>
      </c>
      <c r="D245" s="6" t="s">
        <v>6</v>
      </c>
      <c r="E245" s="7">
        <f>E246+E249</f>
        <v>4279.83</v>
      </c>
    </row>
    <row r="246" spans="2:5" s="8" customFormat="1" ht="38.25" x14ac:dyDescent="0.2">
      <c r="B246" s="4" t="s">
        <v>249</v>
      </c>
      <c r="C246" s="5" t="s">
        <v>250</v>
      </c>
      <c r="D246" s="6" t="s">
        <v>6</v>
      </c>
      <c r="E246" s="7">
        <f>E247+E248</f>
        <v>1790.41</v>
      </c>
    </row>
    <row r="247" spans="2:5" ht="76.5" x14ac:dyDescent="0.2">
      <c r="B247" s="4" t="s">
        <v>36</v>
      </c>
      <c r="C247" s="5" t="s">
        <v>250</v>
      </c>
      <c r="D247" s="6" t="s">
        <v>37</v>
      </c>
      <c r="E247" s="7">
        <f>[1]ведомств25!I471</f>
        <v>1562.43</v>
      </c>
    </row>
    <row r="248" spans="2:5" ht="25.5" x14ac:dyDescent="0.2">
      <c r="B248" s="4" t="s">
        <v>13</v>
      </c>
      <c r="C248" s="5" t="s">
        <v>250</v>
      </c>
      <c r="D248" s="6" t="s">
        <v>14</v>
      </c>
      <c r="E248" s="7">
        <f>[1]ведомств25!I472</f>
        <v>227.98</v>
      </c>
    </row>
    <row r="249" spans="2:5" s="8" customFormat="1" ht="25.5" x14ac:dyDescent="0.2">
      <c r="B249" s="9" t="s">
        <v>251</v>
      </c>
      <c r="C249" s="5" t="s">
        <v>252</v>
      </c>
      <c r="D249" s="6" t="s">
        <v>6</v>
      </c>
      <c r="E249" s="7">
        <f>E250</f>
        <v>2489.42</v>
      </c>
    </row>
    <row r="250" spans="2:5" ht="25.5" x14ac:dyDescent="0.2">
      <c r="B250" s="4" t="s">
        <v>44</v>
      </c>
      <c r="C250" s="5" t="s">
        <v>252</v>
      </c>
      <c r="D250" s="6" t="s">
        <v>45</v>
      </c>
      <c r="E250" s="7">
        <f>[1]ведомств25!I489</f>
        <v>2489.42</v>
      </c>
    </row>
    <row r="251" spans="2:5" s="8" customFormat="1" ht="38.25" x14ac:dyDescent="0.2">
      <c r="B251" s="4" t="s">
        <v>253</v>
      </c>
      <c r="C251" s="5" t="s">
        <v>254</v>
      </c>
      <c r="D251" s="6" t="s">
        <v>6</v>
      </c>
      <c r="E251" s="7">
        <f>E252</f>
        <v>7303.4</v>
      </c>
    </row>
    <row r="252" spans="2:5" s="8" customFormat="1" ht="25.5" x14ac:dyDescent="0.2">
      <c r="B252" s="4" t="s">
        <v>74</v>
      </c>
      <c r="C252" s="5" t="s">
        <v>255</v>
      </c>
      <c r="D252" s="6" t="s">
        <v>6</v>
      </c>
      <c r="E252" s="7">
        <f>E253+E254+E255</f>
        <v>7303.4</v>
      </c>
    </row>
    <row r="253" spans="2:5" ht="76.5" x14ac:dyDescent="0.2">
      <c r="B253" s="4" t="s">
        <v>36</v>
      </c>
      <c r="C253" s="5" t="s">
        <v>255</v>
      </c>
      <c r="D253" s="6" t="s">
        <v>37</v>
      </c>
      <c r="E253" s="7">
        <f>[1]ведомств25!I475</f>
        <v>7082.48</v>
      </c>
    </row>
    <row r="254" spans="2:5" ht="25.5" x14ac:dyDescent="0.2">
      <c r="B254" s="4" t="s">
        <v>13</v>
      </c>
      <c r="C254" s="5" t="s">
        <v>255</v>
      </c>
      <c r="D254" s="6" t="s">
        <v>14</v>
      </c>
      <c r="E254" s="7">
        <f>[1]ведомств25!I476</f>
        <v>205.92</v>
      </c>
    </row>
    <row r="255" spans="2:5" x14ac:dyDescent="0.2">
      <c r="B255" s="4" t="s">
        <v>76</v>
      </c>
      <c r="C255" s="5" t="s">
        <v>255</v>
      </c>
      <c r="D255" s="6" t="s">
        <v>77</v>
      </c>
      <c r="E255" s="7">
        <f>[1]ведомств25!I477</f>
        <v>15</v>
      </c>
    </row>
    <row r="256" spans="2:5" s="8" customFormat="1" ht="127.5" x14ac:dyDescent="0.2">
      <c r="B256" s="4" t="s">
        <v>256</v>
      </c>
      <c r="C256" s="5" t="s">
        <v>257</v>
      </c>
      <c r="D256" s="6" t="s">
        <v>6</v>
      </c>
      <c r="E256" s="7">
        <f>E257+E261</f>
        <v>9153.5500000000011</v>
      </c>
    </row>
    <row r="257" spans="2:5" s="8" customFormat="1" ht="102" x14ac:dyDescent="0.2">
      <c r="B257" s="4" t="s">
        <v>258</v>
      </c>
      <c r="C257" s="5" t="s">
        <v>259</v>
      </c>
      <c r="D257" s="6" t="s">
        <v>6</v>
      </c>
      <c r="E257" s="7">
        <f t="shared" ref="E257:E259" si="4">E258</f>
        <v>766.27</v>
      </c>
    </row>
    <row r="258" spans="2:5" s="8" customFormat="1" ht="63.75" x14ac:dyDescent="0.2">
      <c r="B258" s="4" t="s">
        <v>260</v>
      </c>
      <c r="C258" s="5" t="s">
        <v>261</v>
      </c>
      <c r="D258" s="6" t="s">
        <v>6</v>
      </c>
      <c r="E258" s="7">
        <f t="shared" si="4"/>
        <v>766.27</v>
      </c>
    </row>
    <row r="259" spans="2:5" s="8" customFormat="1" ht="63.75" x14ac:dyDescent="0.2">
      <c r="B259" s="4" t="s">
        <v>262</v>
      </c>
      <c r="C259" s="5" t="s">
        <v>263</v>
      </c>
      <c r="D259" s="6" t="s">
        <v>6</v>
      </c>
      <c r="E259" s="7">
        <f t="shared" si="4"/>
        <v>766.27</v>
      </c>
    </row>
    <row r="260" spans="2:5" ht="38.25" x14ac:dyDescent="0.2">
      <c r="B260" s="4" t="s">
        <v>135</v>
      </c>
      <c r="C260" s="5" t="s">
        <v>263</v>
      </c>
      <c r="D260" s="6" t="s">
        <v>136</v>
      </c>
      <c r="E260" s="7">
        <f>[1]ведомств25!I122</f>
        <v>766.27</v>
      </c>
    </row>
    <row r="261" spans="2:5" s="8" customFormat="1" ht="114.75" x14ac:dyDescent="0.2">
      <c r="B261" s="4" t="s">
        <v>264</v>
      </c>
      <c r="C261" s="5" t="s">
        <v>265</v>
      </c>
      <c r="D261" s="6" t="s">
        <v>6</v>
      </c>
      <c r="E261" s="7">
        <f t="shared" ref="E261:E263" si="5">E262</f>
        <v>8387.2800000000007</v>
      </c>
    </row>
    <row r="262" spans="2:5" s="8" customFormat="1" ht="25.5" x14ac:dyDescent="0.2">
      <c r="B262" s="4" t="s">
        <v>237</v>
      </c>
      <c r="C262" s="5" t="s">
        <v>266</v>
      </c>
      <c r="D262" s="6" t="s">
        <v>6</v>
      </c>
      <c r="E262" s="7">
        <f t="shared" si="5"/>
        <v>8387.2800000000007</v>
      </c>
    </row>
    <row r="263" spans="2:5" s="8" customFormat="1" ht="25.5" x14ac:dyDescent="0.2">
      <c r="B263" s="4" t="s">
        <v>74</v>
      </c>
      <c r="C263" s="5" t="s">
        <v>267</v>
      </c>
      <c r="D263" s="6" t="s">
        <v>6</v>
      </c>
      <c r="E263" s="7">
        <f t="shared" si="5"/>
        <v>8387.2800000000007</v>
      </c>
    </row>
    <row r="264" spans="2:5" ht="38.25" x14ac:dyDescent="0.2">
      <c r="B264" s="4" t="s">
        <v>135</v>
      </c>
      <c r="C264" s="5" t="s">
        <v>267</v>
      </c>
      <c r="D264" s="6" t="s">
        <v>136</v>
      </c>
      <c r="E264" s="7">
        <f>[1]ведомств25!I126</f>
        <v>8387.2800000000007</v>
      </c>
    </row>
    <row r="265" spans="2:5" s="8" customFormat="1" ht="63.75" x14ac:dyDescent="0.2">
      <c r="B265" s="4" t="s">
        <v>268</v>
      </c>
      <c r="C265" s="5" t="s">
        <v>269</v>
      </c>
      <c r="D265" s="6" t="s">
        <v>6</v>
      </c>
      <c r="E265" s="7">
        <f>E266+E322</f>
        <v>120653.09299999999</v>
      </c>
    </row>
    <row r="266" spans="2:5" s="8" customFormat="1" ht="38.25" x14ac:dyDescent="0.2">
      <c r="B266" s="4" t="s">
        <v>270</v>
      </c>
      <c r="C266" s="5" t="s">
        <v>271</v>
      </c>
      <c r="D266" s="6" t="s">
        <v>6</v>
      </c>
      <c r="E266" s="7">
        <f>E267+E302+E319</f>
        <v>105679.283</v>
      </c>
    </row>
    <row r="267" spans="2:5" s="8" customFormat="1" ht="38.25" x14ac:dyDescent="0.2">
      <c r="B267" s="4" t="s">
        <v>272</v>
      </c>
      <c r="C267" s="5" t="s">
        <v>273</v>
      </c>
      <c r="D267" s="6" t="s">
        <v>6</v>
      </c>
      <c r="E267" s="7">
        <f>E268+E271+E274+E277+E280+E283+E286+E289+E292+E295+E298+E300</f>
        <v>71247.993000000002</v>
      </c>
    </row>
    <row r="268" spans="2:5" s="8" customFormat="1" ht="38.25" x14ac:dyDescent="0.2">
      <c r="B268" s="4" t="s">
        <v>274</v>
      </c>
      <c r="C268" s="5" t="s">
        <v>275</v>
      </c>
      <c r="D268" s="6" t="s">
        <v>6</v>
      </c>
      <c r="E268" s="7">
        <f>E269+E270</f>
        <v>752.43</v>
      </c>
    </row>
    <row r="269" spans="2:5" ht="25.5" x14ac:dyDescent="0.2">
      <c r="B269" s="4" t="s">
        <v>13</v>
      </c>
      <c r="C269" s="5" t="s">
        <v>275</v>
      </c>
      <c r="D269" s="6" t="s">
        <v>14</v>
      </c>
      <c r="E269" s="7">
        <f>[1]ведомств25!I602</f>
        <v>11.12</v>
      </c>
    </row>
    <row r="270" spans="2:5" ht="25.5" x14ac:dyDescent="0.2">
      <c r="B270" s="4" t="s">
        <v>44</v>
      </c>
      <c r="C270" s="5" t="s">
        <v>275</v>
      </c>
      <c r="D270" s="6" t="s">
        <v>45</v>
      </c>
      <c r="E270" s="7">
        <f>[1]ведомств25!I603</f>
        <v>741.31</v>
      </c>
    </row>
    <row r="271" spans="2:5" s="8" customFormat="1" ht="25.5" x14ac:dyDescent="0.2">
      <c r="B271" s="4" t="s">
        <v>276</v>
      </c>
      <c r="C271" s="5" t="s">
        <v>277</v>
      </c>
      <c r="D271" s="6" t="s">
        <v>6</v>
      </c>
      <c r="E271" s="7">
        <f>E272+E273</f>
        <v>69.78</v>
      </c>
    </row>
    <row r="272" spans="2:5" ht="25.5" x14ac:dyDescent="0.2">
      <c r="B272" s="4" t="s">
        <v>13</v>
      </c>
      <c r="C272" s="5" t="s">
        <v>277</v>
      </c>
      <c r="D272" s="6" t="s">
        <v>14</v>
      </c>
      <c r="E272" s="7">
        <f>[1]ведомств25!I605</f>
        <v>0.93</v>
      </c>
    </row>
    <row r="273" spans="2:5" ht="25.5" x14ac:dyDescent="0.2">
      <c r="B273" s="4" t="s">
        <v>44</v>
      </c>
      <c r="C273" s="5" t="s">
        <v>277</v>
      </c>
      <c r="D273" s="6" t="s">
        <v>45</v>
      </c>
      <c r="E273" s="7">
        <f>[1]ведомств25!I606</f>
        <v>68.849999999999994</v>
      </c>
    </row>
    <row r="274" spans="2:5" s="8" customFormat="1" ht="38.25" x14ac:dyDescent="0.2">
      <c r="B274" s="4" t="s">
        <v>278</v>
      </c>
      <c r="C274" s="5" t="s">
        <v>279</v>
      </c>
      <c r="D274" s="6" t="s">
        <v>6</v>
      </c>
      <c r="E274" s="7">
        <f>E275+E276</f>
        <v>25303.98</v>
      </c>
    </row>
    <row r="275" spans="2:5" ht="25.5" x14ac:dyDescent="0.2">
      <c r="B275" s="4" t="s">
        <v>13</v>
      </c>
      <c r="C275" s="5" t="s">
        <v>279</v>
      </c>
      <c r="D275" s="6" t="s">
        <v>14</v>
      </c>
      <c r="E275" s="7">
        <f>[1]ведомств25!I652</f>
        <v>314.86</v>
      </c>
    </row>
    <row r="276" spans="2:5" ht="25.5" x14ac:dyDescent="0.2">
      <c r="B276" s="4" t="s">
        <v>44</v>
      </c>
      <c r="C276" s="5" t="s">
        <v>279</v>
      </c>
      <c r="D276" s="6" t="s">
        <v>45</v>
      </c>
      <c r="E276" s="7">
        <f>[1]ведомств25!I653</f>
        <v>24989.119999999999</v>
      </c>
    </row>
    <row r="277" spans="2:5" s="8" customFormat="1" ht="89.25" x14ac:dyDescent="0.2">
      <c r="B277" s="4" t="s">
        <v>280</v>
      </c>
      <c r="C277" s="5" t="s">
        <v>281</v>
      </c>
      <c r="D277" s="6" t="s">
        <v>6</v>
      </c>
      <c r="E277" s="7">
        <f>E278+E279</f>
        <v>6550.5899999999992</v>
      </c>
    </row>
    <row r="278" spans="2:5" ht="25.5" x14ac:dyDescent="0.2">
      <c r="B278" s="4" t="s">
        <v>13</v>
      </c>
      <c r="C278" s="5" t="s">
        <v>281</v>
      </c>
      <c r="D278" s="6" t="s">
        <v>14</v>
      </c>
      <c r="E278" s="7">
        <f>[1]ведомств25!I655</f>
        <v>64.86</v>
      </c>
    </row>
    <row r="279" spans="2:5" ht="25.5" x14ac:dyDescent="0.2">
      <c r="B279" s="4" t="s">
        <v>44</v>
      </c>
      <c r="C279" s="5" t="s">
        <v>281</v>
      </c>
      <c r="D279" s="6" t="s">
        <v>45</v>
      </c>
      <c r="E279" s="7">
        <f>[1]ведомств25!I656</f>
        <v>6485.73</v>
      </c>
    </row>
    <row r="280" spans="2:5" s="8" customFormat="1" ht="63.75" x14ac:dyDescent="0.2">
      <c r="B280" s="4" t="s">
        <v>282</v>
      </c>
      <c r="C280" s="5" t="s">
        <v>283</v>
      </c>
      <c r="D280" s="6" t="s">
        <v>6</v>
      </c>
      <c r="E280" s="7">
        <f>E281+E282</f>
        <v>4189.53</v>
      </c>
    </row>
    <row r="281" spans="2:5" ht="25.5" x14ac:dyDescent="0.2">
      <c r="B281" s="4" t="s">
        <v>13</v>
      </c>
      <c r="C281" s="5" t="s">
        <v>283</v>
      </c>
      <c r="D281" s="6" t="s">
        <v>14</v>
      </c>
      <c r="E281" s="7">
        <f>[1]ведомств25!I608</f>
        <v>45</v>
      </c>
    </row>
    <row r="282" spans="2:5" ht="25.5" x14ac:dyDescent="0.2">
      <c r="B282" s="4" t="s">
        <v>44</v>
      </c>
      <c r="C282" s="5" t="s">
        <v>283</v>
      </c>
      <c r="D282" s="6" t="s">
        <v>45</v>
      </c>
      <c r="E282" s="7">
        <f>[1]ведомств25!I609</f>
        <v>4144.53</v>
      </c>
    </row>
    <row r="283" spans="2:5" s="8" customFormat="1" ht="25.5" x14ac:dyDescent="0.2">
      <c r="B283" s="4" t="s">
        <v>284</v>
      </c>
      <c r="C283" s="5" t="s">
        <v>285</v>
      </c>
      <c r="D283" s="6" t="s">
        <v>6</v>
      </c>
      <c r="E283" s="7">
        <f>E284+E285</f>
        <v>11115.980000000001</v>
      </c>
    </row>
    <row r="284" spans="2:5" ht="25.5" x14ac:dyDescent="0.2">
      <c r="B284" s="4" t="s">
        <v>13</v>
      </c>
      <c r="C284" s="5" t="s">
        <v>285</v>
      </c>
      <c r="D284" s="6" t="s">
        <v>14</v>
      </c>
      <c r="E284" s="7">
        <f>[1]ведомств25!I611</f>
        <v>164.28</v>
      </c>
    </row>
    <row r="285" spans="2:5" ht="25.5" x14ac:dyDescent="0.2">
      <c r="B285" s="4" t="s">
        <v>44</v>
      </c>
      <c r="C285" s="5" t="s">
        <v>285</v>
      </c>
      <c r="D285" s="6" t="s">
        <v>45</v>
      </c>
      <c r="E285" s="7">
        <f>[1]ведомств25!I612</f>
        <v>10951.7</v>
      </c>
    </row>
    <row r="286" spans="2:5" s="8" customFormat="1" ht="25.5" x14ac:dyDescent="0.2">
      <c r="B286" s="4" t="s">
        <v>286</v>
      </c>
      <c r="C286" s="5" t="s">
        <v>287</v>
      </c>
      <c r="D286" s="6" t="s">
        <v>6</v>
      </c>
      <c r="E286" s="7">
        <f>E287+E288</f>
        <v>15863.673000000001</v>
      </c>
    </row>
    <row r="287" spans="2:5" ht="25.5" x14ac:dyDescent="0.2">
      <c r="B287" s="4" t="s">
        <v>13</v>
      </c>
      <c r="C287" s="5" t="s">
        <v>287</v>
      </c>
      <c r="D287" s="6" t="s">
        <v>14</v>
      </c>
      <c r="E287" s="7">
        <f>[1]ведомств25!I614</f>
        <v>234.44</v>
      </c>
    </row>
    <row r="288" spans="2:5" ht="25.5" x14ac:dyDescent="0.2">
      <c r="B288" s="4" t="s">
        <v>44</v>
      </c>
      <c r="C288" s="5" t="s">
        <v>287</v>
      </c>
      <c r="D288" s="6" t="s">
        <v>45</v>
      </c>
      <c r="E288" s="7">
        <f>[1]ведомств25!I615</f>
        <v>15629.233</v>
      </c>
    </row>
    <row r="289" spans="2:5" s="8" customFormat="1" ht="38.25" x14ac:dyDescent="0.2">
      <c r="B289" s="4" t="s">
        <v>288</v>
      </c>
      <c r="C289" s="5" t="s">
        <v>289</v>
      </c>
      <c r="D289" s="6" t="s">
        <v>6</v>
      </c>
      <c r="E289" s="7">
        <f>E290+E291</f>
        <v>273.91000000000003</v>
      </c>
    </row>
    <row r="290" spans="2:5" ht="25.5" x14ac:dyDescent="0.2">
      <c r="B290" s="4" t="s">
        <v>13</v>
      </c>
      <c r="C290" s="5" t="s">
        <v>289</v>
      </c>
      <c r="D290" s="6" t="s">
        <v>14</v>
      </c>
      <c r="E290" s="7">
        <f>[1]ведомств25!I617</f>
        <v>4.05</v>
      </c>
    </row>
    <row r="291" spans="2:5" ht="25.5" x14ac:dyDescent="0.2">
      <c r="B291" s="4" t="s">
        <v>44</v>
      </c>
      <c r="C291" s="5" t="s">
        <v>289</v>
      </c>
      <c r="D291" s="6" t="s">
        <v>45</v>
      </c>
      <c r="E291" s="7">
        <f>[1]ведомств25!I618</f>
        <v>269.86</v>
      </c>
    </row>
    <row r="292" spans="2:5" s="8" customFormat="1" ht="51" x14ac:dyDescent="0.2">
      <c r="B292" s="4" t="s">
        <v>290</v>
      </c>
      <c r="C292" s="5" t="s">
        <v>291</v>
      </c>
      <c r="D292" s="6" t="s">
        <v>6</v>
      </c>
      <c r="E292" s="7">
        <f>E293+E294</f>
        <v>118.15</v>
      </c>
    </row>
    <row r="293" spans="2:5" ht="25.5" x14ac:dyDescent="0.2">
      <c r="B293" s="4" t="s">
        <v>13</v>
      </c>
      <c r="C293" s="5" t="s">
        <v>291</v>
      </c>
      <c r="D293" s="6" t="s">
        <v>14</v>
      </c>
      <c r="E293" s="7">
        <f>[1]ведомств25!I620</f>
        <v>0.64</v>
      </c>
    </row>
    <row r="294" spans="2:5" ht="25.5" x14ac:dyDescent="0.2">
      <c r="B294" s="4" t="s">
        <v>44</v>
      </c>
      <c r="C294" s="5" t="s">
        <v>291</v>
      </c>
      <c r="D294" s="6" t="s">
        <v>45</v>
      </c>
      <c r="E294" s="7">
        <f>[1]ведомств25!I621</f>
        <v>117.51</v>
      </c>
    </row>
    <row r="295" spans="2:5" s="8" customFormat="1" ht="25.5" x14ac:dyDescent="0.2">
      <c r="B295" s="4" t="s">
        <v>292</v>
      </c>
      <c r="C295" s="5" t="s">
        <v>293</v>
      </c>
      <c r="D295" s="6" t="s">
        <v>6</v>
      </c>
      <c r="E295" s="7">
        <f>E296+E297</f>
        <v>354.44000000000005</v>
      </c>
    </row>
    <row r="296" spans="2:5" ht="25.5" x14ac:dyDescent="0.2">
      <c r="B296" s="4" t="s">
        <v>13</v>
      </c>
      <c r="C296" s="5" t="s">
        <v>293</v>
      </c>
      <c r="D296" s="6" t="s">
        <v>14</v>
      </c>
      <c r="E296" s="7">
        <f>[1]ведомств25!I623</f>
        <v>4.72</v>
      </c>
    </row>
    <row r="297" spans="2:5" ht="25.5" x14ac:dyDescent="0.2">
      <c r="B297" s="4" t="s">
        <v>44</v>
      </c>
      <c r="C297" s="5" t="s">
        <v>293</v>
      </c>
      <c r="D297" s="6" t="s">
        <v>45</v>
      </c>
      <c r="E297" s="7">
        <f>[1]ведомств25!I624</f>
        <v>349.72</v>
      </c>
    </row>
    <row r="298" spans="2:5" s="8" customFormat="1" ht="25.5" x14ac:dyDescent="0.2">
      <c r="B298" s="4" t="s">
        <v>294</v>
      </c>
      <c r="C298" s="5" t="s">
        <v>295</v>
      </c>
      <c r="D298" s="6" t="s">
        <v>6</v>
      </c>
      <c r="E298" s="7">
        <f>E299</f>
        <v>250.2</v>
      </c>
    </row>
    <row r="299" spans="2:5" ht="25.5" x14ac:dyDescent="0.2">
      <c r="B299" s="4" t="s">
        <v>44</v>
      </c>
      <c r="C299" s="5" t="s">
        <v>295</v>
      </c>
      <c r="D299" s="6" t="s">
        <v>45</v>
      </c>
      <c r="E299" s="7">
        <f>[1]ведомств25!I626</f>
        <v>250.2</v>
      </c>
    </row>
    <row r="300" spans="2:5" s="8" customFormat="1" ht="51" x14ac:dyDescent="0.2">
      <c r="B300" s="4" t="s">
        <v>296</v>
      </c>
      <c r="C300" s="11" t="s">
        <v>297</v>
      </c>
      <c r="D300" s="6" t="s">
        <v>6</v>
      </c>
      <c r="E300" s="7">
        <f>E301</f>
        <v>6405.33</v>
      </c>
    </row>
    <row r="301" spans="2:5" ht="25.5" x14ac:dyDescent="0.2">
      <c r="B301" s="4" t="s">
        <v>44</v>
      </c>
      <c r="C301" s="11" t="s">
        <v>297</v>
      </c>
      <c r="D301" s="6" t="s">
        <v>45</v>
      </c>
      <c r="E301" s="7">
        <f>[1]ведомств25!I658</f>
        <v>6405.33</v>
      </c>
    </row>
    <row r="302" spans="2:5" s="8" customFormat="1" ht="38.25" x14ac:dyDescent="0.2">
      <c r="B302" s="4" t="s">
        <v>298</v>
      </c>
      <c r="C302" s="5" t="s">
        <v>299</v>
      </c>
      <c r="D302" s="6" t="s">
        <v>6</v>
      </c>
      <c r="E302" s="7">
        <f>E303+E306+E308+E311+E314+E317</f>
        <v>26764.639999999996</v>
      </c>
    </row>
    <row r="303" spans="2:5" s="8" customFormat="1" ht="25.5" x14ac:dyDescent="0.2">
      <c r="B303" s="4" t="s">
        <v>300</v>
      </c>
      <c r="C303" s="5" t="s">
        <v>301</v>
      </c>
      <c r="D303" s="6" t="s">
        <v>6</v>
      </c>
      <c r="E303" s="7">
        <f>E304+E305</f>
        <v>14423.14</v>
      </c>
    </row>
    <row r="304" spans="2:5" ht="25.5" x14ac:dyDescent="0.2">
      <c r="B304" s="4" t="s">
        <v>13</v>
      </c>
      <c r="C304" s="5" t="s">
        <v>301</v>
      </c>
      <c r="D304" s="6" t="s">
        <v>14</v>
      </c>
      <c r="E304" s="7">
        <f>[1]ведомств25!I629</f>
        <v>213.15</v>
      </c>
    </row>
    <row r="305" spans="2:5" ht="25.5" x14ac:dyDescent="0.2">
      <c r="B305" s="4" t="s">
        <v>44</v>
      </c>
      <c r="C305" s="5" t="s">
        <v>301</v>
      </c>
      <c r="D305" s="6" t="s">
        <v>45</v>
      </c>
      <c r="E305" s="7">
        <f>[1]ведомств25!I630</f>
        <v>14209.99</v>
      </c>
    </row>
    <row r="306" spans="2:5" s="8" customFormat="1" ht="38.25" x14ac:dyDescent="0.2">
      <c r="B306" s="4" t="s">
        <v>302</v>
      </c>
      <c r="C306" s="5" t="s">
        <v>303</v>
      </c>
      <c r="D306" s="6" t="s">
        <v>6</v>
      </c>
      <c r="E306" s="7">
        <f>E307</f>
        <v>489.03</v>
      </c>
    </row>
    <row r="307" spans="2:5" ht="25.5" x14ac:dyDescent="0.2">
      <c r="B307" s="4" t="s">
        <v>44</v>
      </c>
      <c r="C307" s="5" t="s">
        <v>303</v>
      </c>
      <c r="D307" s="6" t="s">
        <v>45</v>
      </c>
      <c r="E307" s="7">
        <f>[1]ведомств25!I632</f>
        <v>489.03</v>
      </c>
    </row>
    <row r="308" spans="2:5" s="8" customFormat="1" ht="38.25" x14ac:dyDescent="0.2">
      <c r="B308" s="4" t="s">
        <v>304</v>
      </c>
      <c r="C308" s="5" t="s">
        <v>305</v>
      </c>
      <c r="D308" s="6" t="s">
        <v>6</v>
      </c>
      <c r="E308" s="7">
        <f>E309+E310</f>
        <v>9.9699999999999989</v>
      </c>
    </row>
    <row r="309" spans="2:5" ht="25.5" x14ac:dyDescent="0.2">
      <c r="B309" s="4" t="s">
        <v>13</v>
      </c>
      <c r="C309" s="5" t="s">
        <v>305</v>
      </c>
      <c r="D309" s="6" t="s">
        <v>14</v>
      </c>
      <c r="E309" s="7">
        <f>[1]ведомств25!I634</f>
        <v>0.12</v>
      </c>
    </row>
    <row r="310" spans="2:5" ht="25.5" x14ac:dyDescent="0.2">
      <c r="B310" s="4" t="s">
        <v>44</v>
      </c>
      <c r="C310" s="5" t="s">
        <v>305</v>
      </c>
      <c r="D310" s="6" t="s">
        <v>45</v>
      </c>
      <c r="E310" s="7">
        <f>[1]ведомств25!I635</f>
        <v>9.85</v>
      </c>
    </row>
    <row r="311" spans="2:5" s="8" customFormat="1" ht="25.5" x14ac:dyDescent="0.2">
      <c r="B311" s="4" t="s">
        <v>306</v>
      </c>
      <c r="C311" s="5" t="s">
        <v>307</v>
      </c>
      <c r="D311" s="6" t="s">
        <v>6</v>
      </c>
      <c r="E311" s="7">
        <f>E312+E313</f>
        <v>11785.17</v>
      </c>
    </row>
    <row r="312" spans="2:5" ht="25.5" x14ac:dyDescent="0.2">
      <c r="B312" s="4" t="s">
        <v>13</v>
      </c>
      <c r="C312" s="5" t="s">
        <v>307</v>
      </c>
      <c r="D312" s="6" t="s">
        <v>14</v>
      </c>
      <c r="E312" s="7">
        <f>[1]ведомств25!I637</f>
        <v>231.08</v>
      </c>
    </row>
    <row r="313" spans="2:5" ht="25.5" x14ac:dyDescent="0.2">
      <c r="B313" s="4" t="s">
        <v>44</v>
      </c>
      <c r="C313" s="5" t="s">
        <v>307</v>
      </c>
      <c r="D313" s="6" t="s">
        <v>45</v>
      </c>
      <c r="E313" s="7">
        <f>[1]ведомств25!I638</f>
        <v>11554.09</v>
      </c>
    </row>
    <row r="314" spans="2:5" s="8" customFormat="1" ht="76.5" x14ac:dyDescent="0.2">
      <c r="B314" s="4" t="s">
        <v>308</v>
      </c>
      <c r="C314" s="5" t="s">
        <v>309</v>
      </c>
      <c r="D314" s="6" t="s">
        <v>6</v>
      </c>
      <c r="E314" s="7">
        <f>E315+E316</f>
        <v>55.03</v>
      </c>
    </row>
    <row r="315" spans="2:5" ht="25.5" x14ac:dyDescent="0.2">
      <c r="B315" s="4" t="s">
        <v>13</v>
      </c>
      <c r="C315" s="5" t="s">
        <v>309</v>
      </c>
      <c r="D315" s="6" t="s">
        <v>14</v>
      </c>
      <c r="E315" s="7">
        <f>[1]ведомств25!I640</f>
        <v>0.81</v>
      </c>
    </row>
    <row r="316" spans="2:5" ht="25.5" x14ac:dyDescent="0.2">
      <c r="B316" s="4" t="s">
        <v>44</v>
      </c>
      <c r="C316" s="5" t="s">
        <v>309</v>
      </c>
      <c r="D316" s="6" t="s">
        <v>45</v>
      </c>
      <c r="E316" s="7">
        <f>[1]ведомств25!I641</f>
        <v>54.22</v>
      </c>
    </row>
    <row r="317" spans="2:5" ht="38.25" x14ac:dyDescent="0.2">
      <c r="B317" s="9" t="s">
        <v>304</v>
      </c>
      <c r="C317" s="11" t="s">
        <v>310</v>
      </c>
      <c r="D317" s="12"/>
      <c r="E317" s="7">
        <f>E318</f>
        <v>2.2999999999999998</v>
      </c>
    </row>
    <row r="318" spans="2:5" ht="25.5" x14ac:dyDescent="0.2">
      <c r="B318" s="9" t="s">
        <v>44</v>
      </c>
      <c r="C318" s="11" t="s">
        <v>310</v>
      </c>
      <c r="D318" s="12" t="s">
        <v>45</v>
      </c>
      <c r="E318" s="7">
        <f>[1]ведомств25!I643</f>
        <v>2.2999999999999998</v>
      </c>
    </row>
    <row r="319" spans="2:5" s="8" customFormat="1" x14ac:dyDescent="0.2">
      <c r="B319" s="9" t="s">
        <v>311</v>
      </c>
      <c r="C319" s="11" t="s">
        <v>312</v>
      </c>
      <c r="D319" s="6" t="s">
        <v>6</v>
      </c>
      <c r="E319" s="7">
        <f>E320</f>
        <v>7666.65</v>
      </c>
    </row>
    <row r="320" spans="2:5" s="8" customFormat="1" ht="38.25" x14ac:dyDescent="0.2">
      <c r="B320" s="4" t="s">
        <v>313</v>
      </c>
      <c r="C320" s="11" t="s">
        <v>314</v>
      </c>
      <c r="D320" s="6" t="s">
        <v>6</v>
      </c>
      <c r="E320" s="7">
        <f>E321</f>
        <v>7666.65</v>
      </c>
    </row>
    <row r="321" spans="2:5" ht="25.5" x14ac:dyDescent="0.2">
      <c r="B321" s="4" t="s">
        <v>44</v>
      </c>
      <c r="C321" s="11" t="s">
        <v>314</v>
      </c>
      <c r="D321" s="6" t="s">
        <v>45</v>
      </c>
      <c r="E321" s="7">
        <f>[1]ведомств25!I646</f>
        <v>7666.65</v>
      </c>
    </row>
    <row r="322" spans="2:5" s="8" customFormat="1" ht="89.25" x14ac:dyDescent="0.2">
      <c r="B322" s="4" t="s">
        <v>315</v>
      </c>
      <c r="C322" s="5" t="s">
        <v>316</v>
      </c>
      <c r="D322" s="6" t="s">
        <v>6</v>
      </c>
      <c r="E322" s="7">
        <f>E323</f>
        <v>14973.810000000001</v>
      </c>
    </row>
    <row r="323" spans="2:5" s="8" customFormat="1" ht="25.5" x14ac:dyDescent="0.2">
      <c r="B323" s="4" t="s">
        <v>237</v>
      </c>
      <c r="C323" s="5" t="s">
        <v>317</v>
      </c>
      <c r="D323" s="6" t="s">
        <v>6</v>
      </c>
      <c r="E323" s="7">
        <f>E324</f>
        <v>14973.810000000001</v>
      </c>
    </row>
    <row r="324" spans="2:5" s="8" customFormat="1" ht="38.25" x14ac:dyDescent="0.2">
      <c r="B324" s="4" t="s">
        <v>318</v>
      </c>
      <c r="C324" s="5" t="s">
        <v>319</v>
      </c>
      <c r="D324" s="6" t="s">
        <v>6</v>
      </c>
      <c r="E324" s="7">
        <f>E325+E326+E327</f>
        <v>14973.810000000001</v>
      </c>
    </row>
    <row r="325" spans="2:5" ht="76.5" x14ac:dyDescent="0.2">
      <c r="B325" s="4" t="s">
        <v>36</v>
      </c>
      <c r="C325" s="5" t="s">
        <v>319</v>
      </c>
      <c r="D325" s="6" t="s">
        <v>37</v>
      </c>
      <c r="E325" s="7">
        <f>[1]ведомств25!I664</f>
        <v>13248.79</v>
      </c>
    </row>
    <row r="326" spans="2:5" ht="25.5" x14ac:dyDescent="0.2">
      <c r="B326" s="4" t="s">
        <v>13</v>
      </c>
      <c r="C326" s="5" t="s">
        <v>319</v>
      </c>
      <c r="D326" s="6" t="s">
        <v>14</v>
      </c>
      <c r="E326" s="7">
        <f>[1]ведомств25!I665</f>
        <v>1723.49</v>
      </c>
    </row>
    <row r="327" spans="2:5" x14ac:dyDescent="0.2">
      <c r="B327" s="4" t="s">
        <v>76</v>
      </c>
      <c r="C327" s="5" t="s">
        <v>319</v>
      </c>
      <c r="D327" s="6" t="s">
        <v>77</v>
      </c>
      <c r="E327" s="7">
        <f>[1]ведомств25!I666</f>
        <v>1.53</v>
      </c>
    </row>
    <row r="328" spans="2:5" s="8" customFormat="1" ht="51" x14ac:dyDescent="0.2">
      <c r="B328" s="4" t="s">
        <v>320</v>
      </c>
      <c r="C328" s="5" t="s">
        <v>321</v>
      </c>
      <c r="D328" s="6" t="s">
        <v>6</v>
      </c>
      <c r="E328" s="7">
        <f>E329+E337</f>
        <v>38022.57</v>
      </c>
    </row>
    <row r="329" spans="2:5" s="8" customFormat="1" ht="51" x14ac:dyDescent="0.2">
      <c r="B329" s="4" t="s">
        <v>322</v>
      </c>
      <c r="C329" s="5" t="s">
        <v>323</v>
      </c>
      <c r="D329" s="6" t="s">
        <v>6</v>
      </c>
      <c r="E329" s="7">
        <f>E330</f>
        <v>24691.19</v>
      </c>
    </row>
    <row r="330" spans="2:5" s="8" customFormat="1" ht="51" x14ac:dyDescent="0.2">
      <c r="B330" s="4" t="s">
        <v>324</v>
      </c>
      <c r="C330" s="5" t="s">
        <v>325</v>
      </c>
      <c r="D330" s="6" t="s">
        <v>6</v>
      </c>
      <c r="E330" s="7">
        <f>E331+E335</f>
        <v>24691.19</v>
      </c>
    </row>
    <row r="331" spans="2:5" s="8" customFormat="1" ht="25.5" x14ac:dyDescent="0.2">
      <c r="B331" s="4" t="s">
        <v>74</v>
      </c>
      <c r="C331" s="5" t="s">
        <v>326</v>
      </c>
      <c r="D331" s="6" t="s">
        <v>6</v>
      </c>
      <c r="E331" s="7">
        <f>E332+E333+E334</f>
        <v>21347.279999999999</v>
      </c>
    </row>
    <row r="332" spans="2:5" ht="76.5" x14ac:dyDescent="0.2">
      <c r="B332" s="4" t="s">
        <v>36</v>
      </c>
      <c r="C332" s="5" t="s">
        <v>326</v>
      </c>
      <c r="D332" s="6" t="s">
        <v>37</v>
      </c>
      <c r="E332" s="7">
        <f>[1]ведомств25!I320</f>
        <v>20042.09</v>
      </c>
    </row>
    <row r="333" spans="2:5" ht="25.5" x14ac:dyDescent="0.2">
      <c r="B333" s="4" t="s">
        <v>13</v>
      </c>
      <c r="C333" s="5" t="s">
        <v>326</v>
      </c>
      <c r="D333" s="6" t="s">
        <v>14</v>
      </c>
      <c r="E333" s="7">
        <f>[1]ведомств25!I321</f>
        <v>1298.19</v>
      </c>
    </row>
    <row r="334" spans="2:5" x14ac:dyDescent="0.2">
      <c r="B334" s="4" t="s">
        <v>76</v>
      </c>
      <c r="C334" s="5" t="s">
        <v>326</v>
      </c>
      <c r="D334" s="6" t="s">
        <v>77</v>
      </c>
      <c r="E334" s="7">
        <f>[1]ведомств25!I322</f>
        <v>7</v>
      </c>
    </row>
    <row r="335" spans="2:5" s="8" customFormat="1" ht="63.75" x14ac:dyDescent="0.2">
      <c r="B335" s="4" t="s">
        <v>241</v>
      </c>
      <c r="C335" s="5" t="s">
        <v>327</v>
      </c>
      <c r="D335" s="6" t="s">
        <v>6</v>
      </c>
      <c r="E335" s="7">
        <f>E336</f>
        <v>3343.91</v>
      </c>
    </row>
    <row r="336" spans="2:5" ht="25.5" x14ac:dyDescent="0.2">
      <c r="B336" s="4" t="s">
        <v>13</v>
      </c>
      <c r="C336" s="5" t="s">
        <v>327</v>
      </c>
      <c r="D336" s="6" t="s">
        <v>14</v>
      </c>
      <c r="E336" s="7">
        <f>[1]ведомств25!I324</f>
        <v>3343.91</v>
      </c>
    </row>
    <row r="337" spans="2:5" s="8" customFormat="1" ht="76.5" x14ac:dyDescent="0.2">
      <c r="B337" s="4" t="s">
        <v>328</v>
      </c>
      <c r="C337" s="5" t="s">
        <v>329</v>
      </c>
      <c r="D337" s="6" t="s">
        <v>6</v>
      </c>
      <c r="E337" s="7">
        <f>E338</f>
        <v>13331.380000000001</v>
      </c>
    </row>
    <row r="338" spans="2:5" s="8" customFormat="1" ht="25.5" x14ac:dyDescent="0.2">
      <c r="B338" s="4" t="s">
        <v>237</v>
      </c>
      <c r="C338" s="5" t="s">
        <v>330</v>
      </c>
      <c r="D338" s="6" t="s">
        <v>6</v>
      </c>
      <c r="E338" s="7">
        <f>E339+E343+E345+E347</f>
        <v>13331.380000000001</v>
      </c>
    </row>
    <row r="339" spans="2:5" s="8" customFormat="1" ht="25.5" x14ac:dyDescent="0.2">
      <c r="B339" s="4" t="s">
        <v>151</v>
      </c>
      <c r="C339" s="5" t="s">
        <v>331</v>
      </c>
      <c r="D339" s="6" t="s">
        <v>6</v>
      </c>
      <c r="E339" s="7">
        <f>E340+E341+E342</f>
        <v>1150.0899999999999</v>
      </c>
    </row>
    <row r="340" spans="2:5" ht="76.5" x14ac:dyDescent="0.2">
      <c r="B340" s="4" t="s">
        <v>36</v>
      </c>
      <c r="C340" s="5" t="s">
        <v>331</v>
      </c>
      <c r="D340" s="6" t="s">
        <v>37</v>
      </c>
      <c r="E340" s="7">
        <f>[1]ведомств25!I306</f>
        <v>502.32</v>
      </c>
    </row>
    <row r="341" spans="2:5" ht="25.5" x14ac:dyDescent="0.2">
      <c r="B341" s="4" t="s">
        <v>13</v>
      </c>
      <c r="C341" s="5" t="s">
        <v>331</v>
      </c>
      <c r="D341" s="6" t="s">
        <v>14</v>
      </c>
      <c r="E341" s="7">
        <f>[1]ведомств25!I307</f>
        <v>642.96</v>
      </c>
    </row>
    <row r="342" spans="2:5" x14ac:dyDescent="0.2">
      <c r="B342" s="4" t="s">
        <v>76</v>
      </c>
      <c r="C342" s="5" t="s">
        <v>331</v>
      </c>
      <c r="D342" s="6" t="s">
        <v>77</v>
      </c>
      <c r="E342" s="7">
        <f>[1]ведомств25!I308</f>
        <v>4.8099999999999996</v>
      </c>
    </row>
    <row r="343" spans="2:5" s="8" customFormat="1" ht="25.5" x14ac:dyDescent="0.2">
      <c r="B343" s="4" t="s">
        <v>153</v>
      </c>
      <c r="C343" s="5" t="s">
        <v>332</v>
      </c>
      <c r="D343" s="6" t="s">
        <v>6</v>
      </c>
      <c r="E343" s="7">
        <f>E344</f>
        <v>11832.48</v>
      </c>
    </row>
    <row r="344" spans="2:5" ht="76.5" x14ac:dyDescent="0.2">
      <c r="B344" s="4" t="s">
        <v>36</v>
      </c>
      <c r="C344" s="5" t="s">
        <v>332</v>
      </c>
      <c r="D344" s="6" t="s">
        <v>37</v>
      </c>
      <c r="E344" s="7">
        <f>[1]ведомств25!I310</f>
        <v>11832.48</v>
      </c>
    </row>
    <row r="345" spans="2:5" s="8" customFormat="1" ht="63.75" x14ac:dyDescent="0.2">
      <c r="B345" s="4" t="s">
        <v>241</v>
      </c>
      <c r="C345" s="5" t="s">
        <v>333</v>
      </c>
      <c r="D345" s="6" t="s">
        <v>6</v>
      </c>
      <c r="E345" s="7">
        <f>E346</f>
        <v>291.61</v>
      </c>
    </row>
    <row r="346" spans="2:5" ht="25.5" x14ac:dyDescent="0.2">
      <c r="B346" s="4" t="s">
        <v>13</v>
      </c>
      <c r="C346" s="5" t="s">
        <v>333</v>
      </c>
      <c r="D346" s="6" t="s">
        <v>14</v>
      </c>
      <c r="E346" s="7">
        <f>[1]ведомств25!I312</f>
        <v>291.61</v>
      </c>
    </row>
    <row r="347" spans="2:5" s="8" customFormat="1" ht="25.5" x14ac:dyDescent="0.2">
      <c r="B347" s="4" t="s">
        <v>159</v>
      </c>
      <c r="C347" s="5" t="s">
        <v>334</v>
      </c>
      <c r="D347" s="6" t="s">
        <v>6</v>
      </c>
      <c r="E347" s="7">
        <f>E348</f>
        <v>57.2</v>
      </c>
    </row>
    <row r="348" spans="2:5" ht="25.5" x14ac:dyDescent="0.2">
      <c r="B348" s="4" t="s">
        <v>13</v>
      </c>
      <c r="C348" s="5" t="s">
        <v>334</v>
      </c>
      <c r="D348" s="6" t="s">
        <v>14</v>
      </c>
      <c r="E348" s="7">
        <f>[1]ведомств25!I314</f>
        <v>57.2</v>
      </c>
    </row>
    <row r="349" spans="2:5" s="8" customFormat="1" ht="63.75" x14ac:dyDescent="0.2">
      <c r="B349" s="4" t="s">
        <v>335</v>
      </c>
      <c r="C349" s="5" t="s">
        <v>336</v>
      </c>
      <c r="D349" s="6" t="s">
        <v>6</v>
      </c>
      <c r="E349" s="7">
        <f>E350+E364+E374+E378+E402+E420</f>
        <v>113453.75</v>
      </c>
    </row>
    <row r="350" spans="2:5" s="8" customFormat="1" ht="38.25" x14ac:dyDescent="0.2">
      <c r="B350" s="4" t="s">
        <v>337</v>
      </c>
      <c r="C350" s="5" t="s">
        <v>338</v>
      </c>
      <c r="D350" s="6" t="s">
        <v>6</v>
      </c>
      <c r="E350" s="7">
        <f>E351+E361</f>
        <v>26332.78</v>
      </c>
    </row>
    <row r="351" spans="2:5" s="8" customFormat="1" ht="51" x14ac:dyDescent="0.2">
      <c r="B351" s="4" t="s">
        <v>339</v>
      </c>
      <c r="C351" s="5" t="s">
        <v>340</v>
      </c>
      <c r="D351" s="6" t="s">
        <v>6</v>
      </c>
      <c r="E351" s="7">
        <f>E352+E357+E359</f>
        <v>25530.98</v>
      </c>
    </row>
    <row r="352" spans="2:5" s="8" customFormat="1" ht="25.5" x14ac:dyDescent="0.2">
      <c r="B352" s="4" t="s">
        <v>74</v>
      </c>
      <c r="C352" s="5" t="s">
        <v>341</v>
      </c>
      <c r="D352" s="6" t="s">
        <v>6</v>
      </c>
      <c r="E352" s="7">
        <f>E353+E354+E355+E356</f>
        <v>25428.98</v>
      </c>
    </row>
    <row r="353" spans="2:5" ht="76.5" x14ac:dyDescent="0.2">
      <c r="B353" s="4" t="s">
        <v>36</v>
      </c>
      <c r="C353" s="5" t="s">
        <v>341</v>
      </c>
      <c r="D353" s="6" t="s">
        <v>37</v>
      </c>
      <c r="E353" s="7">
        <f>[1]ведомств25!I528</f>
        <v>23075.61</v>
      </c>
    </row>
    <row r="354" spans="2:5" ht="25.5" x14ac:dyDescent="0.2">
      <c r="B354" s="4" t="s">
        <v>13</v>
      </c>
      <c r="C354" s="5" t="s">
        <v>341</v>
      </c>
      <c r="D354" s="6" t="s">
        <v>14</v>
      </c>
      <c r="E354" s="7">
        <f>[1]ведомств25!I529</f>
        <v>2262.0500000000002</v>
      </c>
    </row>
    <row r="355" spans="2:5" ht="25.5" x14ac:dyDescent="0.2">
      <c r="B355" s="4" t="s">
        <v>44</v>
      </c>
      <c r="C355" s="5" t="s">
        <v>341</v>
      </c>
      <c r="D355" s="6" t="s">
        <v>45</v>
      </c>
      <c r="E355" s="7">
        <f>[1]ведомств25!I530</f>
        <v>33.61</v>
      </c>
    </row>
    <row r="356" spans="2:5" x14ac:dyDescent="0.2">
      <c r="B356" s="4" t="s">
        <v>76</v>
      </c>
      <c r="C356" s="5" t="s">
        <v>341</v>
      </c>
      <c r="D356" s="6" t="s">
        <v>77</v>
      </c>
      <c r="E356" s="7">
        <f>[1]ведомств25!I531</f>
        <v>57.71</v>
      </c>
    </row>
    <row r="357" spans="2:5" s="8" customFormat="1" ht="38.25" x14ac:dyDescent="0.2">
      <c r="B357" s="4" t="s">
        <v>342</v>
      </c>
      <c r="C357" s="5" t="s">
        <v>343</v>
      </c>
      <c r="D357" s="6" t="s">
        <v>6</v>
      </c>
      <c r="E357" s="7">
        <f>E358</f>
        <v>20</v>
      </c>
    </row>
    <row r="358" spans="2:5" ht="25.5" x14ac:dyDescent="0.2">
      <c r="B358" s="4" t="s">
        <v>13</v>
      </c>
      <c r="C358" s="5" t="s">
        <v>343</v>
      </c>
      <c r="D358" s="6" t="s">
        <v>14</v>
      </c>
      <c r="E358" s="7">
        <f>[1]ведомств25!I533</f>
        <v>20</v>
      </c>
    </row>
    <row r="359" spans="2:5" s="8" customFormat="1" ht="25.5" x14ac:dyDescent="0.2">
      <c r="B359" s="4" t="s">
        <v>344</v>
      </c>
      <c r="C359" s="5" t="s">
        <v>345</v>
      </c>
      <c r="D359" s="6" t="s">
        <v>6</v>
      </c>
      <c r="E359" s="7">
        <f>E360</f>
        <v>82</v>
      </c>
    </row>
    <row r="360" spans="2:5" ht="25.5" x14ac:dyDescent="0.2">
      <c r="B360" s="4" t="s">
        <v>13</v>
      </c>
      <c r="C360" s="5" t="s">
        <v>345</v>
      </c>
      <c r="D360" s="6" t="s">
        <v>14</v>
      </c>
      <c r="E360" s="7">
        <f>[1]ведомств25!I535</f>
        <v>82</v>
      </c>
    </row>
    <row r="361" spans="2:5" s="8" customFormat="1" ht="25.5" x14ac:dyDescent="0.2">
      <c r="B361" s="4" t="s">
        <v>346</v>
      </c>
      <c r="C361" s="5" t="s">
        <v>347</v>
      </c>
      <c r="D361" s="6" t="s">
        <v>6</v>
      </c>
      <c r="E361" s="7">
        <f>E362</f>
        <v>801.8</v>
      </c>
    </row>
    <row r="362" spans="2:5" s="8" customFormat="1" ht="25.5" x14ac:dyDescent="0.2">
      <c r="B362" s="4" t="s">
        <v>348</v>
      </c>
      <c r="C362" s="5" t="s">
        <v>349</v>
      </c>
      <c r="D362" s="6" t="s">
        <v>6</v>
      </c>
      <c r="E362" s="7">
        <f>E363</f>
        <v>801.8</v>
      </c>
    </row>
    <row r="363" spans="2:5" ht="25.5" x14ac:dyDescent="0.2">
      <c r="B363" s="4" t="s">
        <v>13</v>
      </c>
      <c r="C363" s="5" t="s">
        <v>349</v>
      </c>
      <c r="D363" s="6" t="s">
        <v>14</v>
      </c>
      <c r="E363" s="7">
        <f>[1]ведомств25!I538</f>
        <v>801.8</v>
      </c>
    </row>
    <row r="364" spans="2:5" s="8" customFormat="1" ht="38.25" x14ac:dyDescent="0.2">
      <c r="B364" s="4" t="s">
        <v>350</v>
      </c>
      <c r="C364" s="5" t="s">
        <v>351</v>
      </c>
      <c r="D364" s="6" t="s">
        <v>6</v>
      </c>
      <c r="E364" s="7">
        <f>E365</f>
        <v>2353.14</v>
      </c>
    </row>
    <row r="365" spans="2:5" s="8" customFormat="1" ht="38.25" x14ac:dyDescent="0.2">
      <c r="B365" s="4" t="s">
        <v>352</v>
      </c>
      <c r="C365" s="5" t="s">
        <v>353</v>
      </c>
      <c r="D365" s="6" t="s">
        <v>6</v>
      </c>
      <c r="E365" s="7">
        <f>E366+E370+E372</f>
        <v>2353.14</v>
      </c>
    </row>
    <row r="366" spans="2:5" s="8" customFormat="1" ht="25.5" x14ac:dyDescent="0.2">
      <c r="B366" s="4" t="s">
        <v>74</v>
      </c>
      <c r="C366" s="5" t="s">
        <v>354</v>
      </c>
      <c r="D366" s="6" t="s">
        <v>6</v>
      </c>
      <c r="E366" s="7">
        <f>E367+E368+E369</f>
        <v>2335.64</v>
      </c>
    </row>
    <row r="367" spans="2:5" ht="76.5" x14ac:dyDescent="0.2">
      <c r="B367" s="4" t="s">
        <v>36</v>
      </c>
      <c r="C367" s="5" t="s">
        <v>354</v>
      </c>
      <c r="D367" s="6" t="s">
        <v>37</v>
      </c>
      <c r="E367" s="7">
        <f>[1]ведомств25!I542</f>
        <v>1831.36</v>
      </c>
    </row>
    <row r="368" spans="2:5" ht="25.5" x14ac:dyDescent="0.2">
      <c r="B368" s="4" t="s">
        <v>13</v>
      </c>
      <c r="C368" s="5" t="s">
        <v>354</v>
      </c>
      <c r="D368" s="6" t="s">
        <v>14</v>
      </c>
      <c r="E368" s="7">
        <f>[1]ведомств25!I543</f>
        <v>489.37</v>
      </c>
    </row>
    <row r="369" spans="2:5" x14ac:dyDescent="0.2">
      <c r="B369" s="4" t="s">
        <v>76</v>
      </c>
      <c r="C369" s="5" t="s">
        <v>354</v>
      </c>
      <c r="D369" s="6" t="s">
        <v>77</v>
      </c>
      <c r="E369" s="7">
        <f>[1]ведомств25!I544</f>
        <v>14.91</v>
      </c>
    </row>
    <row r="370" spans="2:5" s="8" customFormat="1" ht="38.25" x14ac:dyDescent="0.2">
      <c r="B370" s="4" t="s">
        <v>342</v>
      </c>
      <c r="C370" s="5" t="s">
        <v>355</v>
      </c>
      <c r="D370" s="6" t="s">
        <v>6</v>
      </c>
      <c r="E370" s="7">
        <f>E371</f>
        <v>10</v>
      </c>
    </row>
    <row r="371" spans="2:5" ht="25.5" x14ac:dyDescent="0.2">
      <c r="B371" s="4" t="s">
        <v>13</v>
      </c>
      <c r="C371" s="5" t="s">
        <v>355</v>
      </c>
      <c r="D371" s="6" t="s">
        <v>14</v>
      </c>
      <c r="E371" s="7">
        <f>[1]ведомств25!I546</f>
        <v>10</v>
      </c>
    </row>
    <row r="372" spans="2:5" s="8" customFormat="1" ht="25.5" x14ac:dyDescent="0.2">
      <c r="B372" s="4" t="s">
        <v>344</v>
      </c>
      <c r="C372" s="5" t="s">
        <v>356</v>
      </c>
      <c r="D372" s="6" t="s">
        <v>6</v>
      </c>
      <c r="E372" s="7">
        <f>E373</f>
        <v>7.5</v>
      </c>
    </row>
    <row r="373" spans="2:5" ht="25.5" x14ac:dyDescent="0.2">
      <c r="B373" s="4" t="s">
        <v>13</v>
      </c>
      <c r="C373" s="5" t="s">
        <v>356</v>
      </c>
      <c r="D373" s="6" t="s">
        <v>14</v>
      </c>
      <c r="E373" s="7">
        <f>[1]ведомств25!I548</f>
        <v>7.5</v>
      </c>
    </row>
    <row r="374" spans="2:5" s="8" customFormat="1" ht="38.25" x14ac:dyDescent="0.2">
      <c r="B374" s="4" t="s">
        <v>357</v>
      </c>
      <c r="C374" s="5" t="s">
        <v>358</v>
      </c>
      <c r="D374" s="6" t="s">
        <v>6</v>
      </c>
      <c r="E374" s="7">
        <f t="shared" ref="E374:E376" si="6">E375</f>
        <v>72.8</v>
      </c>
    </row>
    <row r="375" spans="2:5" s="8" customFormat="1" ht="25.5" x14ac:dyDescent="0.2">
      <c r="B375" s="4" t="s">
        <v>359</v>
      </c>
      <c r="C375" s="5" t="s">
        <v>360</v>
      </c>
      <c r="D375" s="6" t="s">
        <v>6</v>
      </c>
      <c r="E375" s="7">
        <f t="shared" si="6"/>
        <v>72.8</v>
      </c>
    </row>
    <row r="376" spans="2:5" s="8" customFormat="1" ht="25.5" x14ac:dyDescent="0.2">
      <c r="B376" s="4" t="s">
        <v>361</v>
      </c>
      <c r="C376" s="5" t="s">
        <v>362</v>
      </c>
      <c r="D376" s="6" t="s">
        <v>6</v>
      </c>
      <c r="E376" s="7">
        <f t="shared" si="6"/>
        <v>72.8</v>
      </c>
    </row>
    <row r="377" spans="2:5" ht="25.5" x14ac:dyDescent="0.2">
      <c r="B377" s="4" t="s">
        <v>13</v>
      </c>
      <c r="C377" s="5" t="s">
        <v>362</v>
      </c>
      <c r="D377" s="6" t="s">
        <v>14</v>
      </c>
      <c r="E377" s="7">
        <f>[1]ведомств25!I497</f>
        <v>72.8</v>
      </c>
    </row>
    <row r="378" spans="2:5" s="8" customFormat="1" ht="25.5" x14ac:dyDescent="0.2">
      <c r="B378" s="4" t="s">
        <v>363</v>
      </c>
      <c r="C378" s="5" t="s">
        <v>364</v>
      </c>
      <c r="D378" s="6" t="s">
        <v>6</v>
      </c>
      <c r="E378" s="7">
        <f>E379+E394+E397+E391</f>
        <v>66683.520000000004</v>
      </c>
    </row>
    <row r="379" spans="2:5" s="8" customFormat="1" ht="38.25" x14ac:dyDescent="0.2">
      <c r="B379" s="4" t="s">
        <v>365</v>
      </c>
      <c r="C379" s="5" t="s">
        <v>366</v>
      </c>
      <c r="D379" s="6" t="s">
        <v>6</v>
      </c>
      <c r="E379" s="7">
        <f>E380+E385+E387</f>
        <v>63378.409999999996</v>
      </c>
    </row>
    <row r="380" spans="2:5" s="8" customFormat="1" ht="25.5" x14ac:dyDescent="0.2">
      <c r="B380" s="4" t="s">
        <v>74</v>
      </c>
      <c r="C380" s="5" t="s">
        <v>367</v>
      </c>
      <c r="D380" s="6" t="s">
        <v>6</v>
      </c>
      <c r="E380" s="7">
        <f>E381+E382+E383+E384</f>
        <v>62087.259999999995</v>
      </c>
    </row>
    <row r="381" spans="2:5" ht="76.5" x14ac:dyDescent="0.2">
      <c r="B381" s="4" t="s">
        <v>36</v>
      </c>
      <c r="C381" s="5" t="s">
        <v>367</v>
      </c>
      <c r="D381" s="6" t="s">
        <v>37</v>
      </c>
      <c r="E381" s="7">
        <f>[1]ведомств25!I552</f>
        <v>9960.84</v>
      </c>
    </row>
    <row r="382" spans="2:5" ht="25.5" x14ac:dyDescent="0.2">
      <c r="B382" s="4" t="s">
        <v>13</v>
      </c>
      <c r="C382" s="5" t="s">
        <v>367</v>
      </c>
      <c r="D382" s="6" t="s">
        <v>14</v>
      </c>
      <c r="E382" s="7">
        <f>[1]ведомств25!I553</f>
        <v>1301.51</v>
      </c>
    </row>
    <row r="383" spans="2:5" ht="38.25" x14ac:dyDescent="0.2">
      <c r="B383" s="4" t="s">
        <v>135</v>
      </c>
      <c r="C383" s="5" t="s">
        <v>367</v>
      </c>
      <c r="D383" s="6" t="s">
        <v>136</v>
      </c>
      <c r="E383" s="7">
        <f>[1]ведомств25!I554</f>
        <v>50666.7</v>
      </c>
    </row>
    <row r="384" spans="2:5" x14ac:dyDescent="0.2">
      <c r="B384" s="4" t="s">
        <v>76</v>
      </c>
      <c r="C384" s="5" t="s">
        <v>367</v>
      </c>
      <c r="D384" s="6" t="s">
        <v>77</v>
      </c>
      <c r="E384" s="7">
        <f>[1]ведомств25!I555</f>
        <v>158.21</v>
      </c>
    </row>
    <row r="385" spans="2:5" s="8" customFormat="1" ht="25.5" x14ac:dyDescent="0.2">
      <c r="B385" s="4" t="s">
        <v>344</v>
      </c>
      <c r="C385" s="5" t="s">
        <v>368</v>
      </c>
      <c r="D385" s="6" t="s">
        <v>6</v>
      </c>
      <c r="E385" s="7">
        <f>E386</f>
        <v>70</v>
      </c>
    </row>
    <row r="386" spans="2:5" ht="25.5" x14ac:dyDescent="0.2">
      <c r="B386" s="4" t="s">
        <v>13</v>
      </c>
      <c r="C386" s="5" t="s">
        <v>368</v>
      </c>
      <c r="D386" s="6" t="s">
        <v>14</v>
      </c>
      <c r="E386" s="7">
        <f>[1]ведомств25!I557</f>
        <v>70</v>
      </c>
    </row>
    <row r="387" spans="2:5" s="8" customFormat="1" ht="51" x14ac:dyDescent="0.2">
      <c r="B387" s="4" t="s">
        <v>193</v>
      </c>
      <c r="C387" s="5" t="s">
        <v>369</v>
      </c>
      <c r="D387" s="6" t="s">
        <v>6</v>
      </c>
      <c r="E387" s="7">
        <f>E388+E389+E390</f>
        <v>1221.1499999999999</v>
      </c>
    </row>
    <row r="388" spans="2:5" ht="76.5" x14ac:dyDescent="0.2">
      <c r="B388" s="4" t="s">
        <v>36</v>
      </c>
      <c r="C388" s="5" t="s">
        <v>369</v>
      </c>
      <c r="D388" s="6" t="s">
        <v>37</v>
      </c>
      <c r="E388" s="7">
        <f>[1]ведомств25!I559</f>
        <v>224.06</v>
      </c>
    </row>
    <row r="389" spans="2:5" ht="25.5" x14ac:dyDescent="0.2">
      <c r="B389" s="4" t="s">
        <v>44</v>
      </c>
      <c r="C389" s="5" t="s">
        <v>369</v>
      </c>
      <c r="D389" s="6" t="s">
        <v>45</v>
      </c>
      <c r="E389" s="7">
        <f>[1]ведомств25!I560</f>
        <v>22.41</v>
      </c>
    </row>
    <row r="390" spans="2:5" ht="38.25" x14ac:dyDescent="0.2">
      <c r="B390" s="4" t="s">
        <v>135</v>
      </c>
      <c r="C390" s="5" t="s">
        <v>369</v>
      </c>
      <c r="D390" s="6" t="s">
        <v>136</v>
      </c>
      <c r="E390" s="7">
        <f>[1]ведомств25!I561</f>
        <v>974.68</v>
      </c>
    </row>
    <row r="391" spans="2:5" ht="38.25" x14ac:dyDescent="0.2">
      <c r="B391" s="16" t="s">
        <v>207</v>
      </c>
      <c r="C391" s="11" t="s">
        <v>370</v>
      </c>
      <c r="D391" s="12"/>
      <c r="E391" s="17">
        <f>E392</f>
        <v>2481.67</v>
      </c>
    </row>
    <row r="392" spans="2:5" ht="25.5" x14ac:dyDescent="0.2">
      <c r="B392" s="9" t="s">
        <v>371</v>
      </c>
      <c r="C392" s="11" t="s">
        <v>372</v>
      </c>
      <c r="D392" s="12"/>
      <c r="E392" s="18">
        <f>E393</f>
        <v>2481.67</v>
      </c>
    </row>
    <row r="393" spans="2:5" ht="38.25" x14ac:dyDescent="0.2">
      <c r="B393" s="13" t="s">
        <v>135</v>
      </c>
      <c r="C393" s="11" t="s">
        <v>372</v>
      </c>
      <c r="D393" s="12">
        <v>600</v>
      </c>
      <c r="E393" s="18">
        <f>[1]ведомств25!I564</f>
        <v>2481.67</v>
      </c>
    </row>
    <row r="394" spans="2:5" s="8" customFormat="1" ht="25.5" x14ac:dyDescent="0.2">
      <c r="B394" s="4" t="s">
        <v>373</v>
      </c>
      <c r="C394" s="5" t="s">
        <v>374</v>
      </c>
      <c r="D394" s="6" t="s">
        <v>6</v>
      </c>
      <c r="E394" s="7">
        <f>E395</f>
        <v>344</v>
      </c>
    </row>
    <row r="395" spans="2:5" s="8" customFormat="1" x14ac:dyDescent="0.2">
      <c r="B395" s="4" t="s">
        <v>375</v>
      </c>
      <c r="C395" s="5" t="s">
        <v>376</v>
      </c>
      <c r="D395" s="6" t="s">
        <v>6</v>
      </c>
      <c r="E395" s="7">
        <f>E396</f>
        <v>344</v>
      </c>
    </row>
    <row r="396" spans="2:5" ht="38.25" x14ac:dyDescent="0.2">
      <c r="B396" s="4" t="s">
        <v>135</v>
      </c>
      <c r="C396" s="5" t="s">
        <v>376</v>
      </c>
      <c r="D396" s="6" t="s">
        <v>136</v>
      </c>
      <c r="E396" s="7">
        <f>[1]ведомств25!I567</f>
        <v>344</v>
      </c>
    </row>
    <row r="397" spans="2:5" s="8" customFormat="1" ht="25.5" x14ac:dyDescent="0.2">
      <c r="B397" s="4" t="s">
        <v>377</v>
      </c>
      <c r="C397" s="5" t="s">
        <v>378</v>
      </c>
      <c r="D397" s="6" t="s">
        <v>6</v>
      </c>
      <c r="E397" s="7">
        <f>E398+E400</f>
        <v>479.44</v>
      </c>
    </row>
    <row r="398" spans="2:5" s="8" customFormat="1" ht="25.5" x14ac:dyDescent="0.2">
      <c r="B398" s="4" t="s">
        <v>379</v>
      </c>
      <c r="C398" s="5" t="s">
        <v>380</v>
      </c>
      <c r="D398" s="6" t="s">
        <v>6</v>
      </c>
      <c r="E398" s="7">
        <f>E399</f>
        <v>57.2</v>
      </c>
    </row>
    <row r="399" spans="2:5" ht="38.25" x14ac:dyDescent="0.2">
      <c r="B399" s="4" t="s">
        <v>135</v>
      </c>
      <c r="C399" s="5" t="s">
        <v>380</v>
      </c>
      <c r="D399" s="6" t="s">
        <v>136</v>
      </c>
      <c r="E399" s="7">
        <f>[1]ведомств25!I570</f>
        <v>57.2</v>
      </c>
    </row>
    <row r="400" spans="2:5" s="8" customFormat="1" ht="38.25" x14ac:dyDescent="0.2">
      <c r="B400" s="4" t="s">
        <v>381</v>
      </c>
      <c r="C400" s="5" t="s">
        <v>382</v>
      </c>
      <c r="D400" s="6" t="s">
        <v>6</v>
      </c>
      <c r="E400" s="7">
        <f>E401</f>
        <v>422.24</v>
      </c>
    </row>
    <row r="401" spans="2:5" ht="38.25" x14ac:dyDescent="0.2">
      <c r="B401" s="4" t="s">
        <v>135</v>
      </c>
      <c r="C401" s="5" t="s">
        <v>382</v>
      </c>
      <c r="D401" s="6" t="s">
        <v>136</v>
      </c>
      <c r="E401" s="7">
        <f>[1]ведомств25!I572</f>
        <v>422.24</v>
      </c>
    </row>
    <row r="402" spans="2:5" s="8" customFormat="1" ht="89.25" x14ac:dyDescent="0.2">
      <c r="B402" s="4" t="s">
        <v>383</v>
      </c>
      <c r="C402" s="5" t="s">
        <v>384</v>
      </c>
      <c r="D402" s="6" t="s">
        <v>6</v>
      </c>
      <c r="E402" s="7">
        <f>E403+E412+E417</f>
        <v>17234.25</v>
      </c>
    </row>
    <row r="403" spans="2:5" s="8" customFormat="1" ht="25.5" x14ac:dyDescent="0.2">
      <c r="B403" s="4" t="s">
        <v>237</v>
      </c>
      <c r="C403" s="5" t="s">
        <v>385</v>
      </c>
      <c r="D403" s="6" t="s">
        <v>6</v>
      </c>
      <c r="E403" s="7">
        <f>E404+E408+E410</f>
        <v>2756.45</v>
      </c>
    </row>
    <row r="404" spans="2:5" s="8" customFormat="1" ht="25.5" x14ac:dyDescent="0.2">
      <c r="B404" s="4" t="s">
        <v>151</v>
      </c>
      <c r="C404" s="5" t="s">
        <v>386</v>
      </c>
      <c r="D404" s="6" t="s">
        <v>6</v>
      </c>
      <c r="E404" s="7">
        <f>E405+E406+E407</f>
        <v>334.4</v>
      </c>
    </row>
    <row r="405" spans="2:5" ht="76.5" x14ac:dyDescent="0.2">
      <c r="B405" s="4" t="s">
        <v>36</v>
      </c>
      <c r="C405" s="5" t="s">
        <v>386</v>
      </c>
      <c r="D405" s="6" t="s">
        <v>37</v>
      </c>
      <c r="E405" s="7">
        <f>[1]ведомств25!I583</f>
        <v>83.33</v>
      </c>
    </row>
    <row r="406" spans="2:5" ht="25.5" x14ac:dyDescent="0.2">
      <c r="B406" s="4" t="s">
        <v>13</v>
      </c>
      <c r="C406" s="5" t="s">
        <v>386</v>
      </c>
      <c r="D406" s="6" t="s">
        <v>14</v>
      </c>
      <c r="E406" s="7">
        <f>[1]ведомств25!I584</f>
        <v>237.7</v>
      </c>
    </row>
    <row r="407" spans="2:5" x14ac:dyDescent="0.2">
      <c r="B407" s="4" t="s">
        <v>76</v>
      </c>
      <c r="C407" s="5" t="s">
        <v>386</v>
      </c>
      <c r="D407" s="6" t="s">
        <v>77</v>
      </c>
      <c r="E407" s="7">
        <f>[1]ведомств25!I585</f>
        <v>13.37</v>
      </c>
    </row>
    <row r="408" spans="2:5" s="8" customFormat="1" ht="25.5" x14ac:dyDescent="0.2">
      <c r="B408" s="4" t="s">
        <v>153</v>
      </c>
      <c r="C408" s="5" t="s">
        <v>387</v>
      </c>
      <c r="D408" s="6" t="s">
        <v>6</v>
      </c>
      <c r="E408" s="7">
        <f>E409</f>
        <v>2417.06</v>
      </c>
    </row>
    <row r="409" spans="2:5" ht="76.5" x14ac:dyDescent="0.2">
      <c r="B409" s="4" t="s">
        <v>36</v>
      </c>
      <c r="C409" s="5" t="s">
        <v>387</v>
      </c>
      <c r="D409" s="6" t="s">
        <v>37</v>
      </c>
      <c r="E409" s="7">
        <f>[1]ведомств25!I587</f>
        <v>2417.06</v>
      </c>
    </row>
    <row r="410" spans="2:5" s="8" customFormat="1" ht="25.5" x14ac:dyDescent="0.2">
      <c r="B410" s="4" t="s">
        <v>159</v>
      </c>
      <c r="C410" s="5" t="s">
        <v>388</v>
      </c>
      <c r="D410" s="6" t="s">
        <v>6</v>
      </c>
      <c r="E410" s="7">
        <f>E411</f>
        <v>4.99</v>
      </c>
    </row>
    <row r="411" spans="2:5" ht="25.5" x14ac:dyDescent="0.2">
      <c r="B411" s="4" t="s">
        <v>13</v>
      </c>
      <c r="C411" s="5" t="s">
        <v>388</v>
      </c>
      <c r="D411" s="6" t="s">
        <v>14</v>
      </c>
      <c r="E411" s="7">
        <f>[1]ведомств25!I589</f>
        <v>4.99</v>
      </c>
    </row>
    <row r="412" spans="2:5" s="8" customFormat="1" ht="38.25" x14ac:dyDescent="0.2">
      <c r="B412" s="4" t="s">
        <v>389</v>
      </c>
      <c r="C412" s="5" t="s">
        <v>390</v>
      </c>
      <c r="D412" s="6" t="s">
        <v>6</v>
      </c>
      <c r="E412" s="7">
        <f>E413</f>
        <v>14473.64</v>
      </c>
    </row>
    <row r="413" spans="2:5" s="8" customFormat="1" ht="25.5" x14ac:dyDescent="0.2">
      <c r="B413" s="4" t="s">
        <v>74</v>
      </c>
      <c r="C413" s="5" t="s">
        <v>391</v>
      </c>
      <c r="D413" s="6" t="s">
        <v>6</v>
      </c>
      <c r="E413" s="7">
        <f>E414+E415+E416</f>
        <v>14473.64</v>
      </c>
    </row>
    <row r="414" spans="2:5" ht="76.5" x14ac:dyDescent="0.2">
      <c r="B414" s="4" t="s">
        <v>36</v>
      </c>
      <c r="C414" s="5" t="s">
        <v>391</v>
      </c>
      <c r="D414" s="6" t="s">
        <v>37</v>
      </c>
      <c r="E414" s="7">
        <f>[1]ведомств25!I592</f>
        <v>14293.39</v>
      </c>
    </row>
    <row r="415" spans="2:5" ht="25.5" x14ac:dyDescent="0.2">
      <c r="B415" s="4" t="s">
        <v>13</v>
      </c>
      <c r="C415" s="5" t="s">
        <v>391</v>
      </c>
      <c r="D415" s="6" t="s">
        <v>14</v>
      </c>
      <c r="E415" s="7">
        <f>[1]ведомств25!I593</f>
        <v>170.25</v>
      </c>
    </row>
    <row r="416" spans="2:5" x14ac:dyDescent="0.2">
      <c r="B416" s="4" t="s">
        <v>76</v>
      </c>
      <c r="C416" s="5" t="s">
        <v>391</v>
      </c>
      <c r="D416" s="6" t="s">
        <v>77</v>
      </c>
      <c r="E416" s="7">
        <f>[1]ведомств25!I594</f>
        <v>10</v>
      </c>
    </row>
    <row r="417" spans="2:5" s="8" customFormat="1" ht="38.25" x14ac:dyDescent="0.2">
      <c r="B417" s="4" t="s">
        <v>392</v>
      </c>
      <c r="C417" s="5" t="s">
        <v>393</v>
      </c>
      <c r="D417" s="6" t="s">
        <v>6</v>
      </c>
      <c r="E417" s="7">
        <f>E418</f>
        <v>4.16</v>
      </c>
    </row>
    <row r="418" spans="2:5" s="8" customFormat="1" ht="25.5" x14ac:dyDescent="0.2">
      <c r="B418" s="4" t="s">
        <v>159</v>
      </c>
      <c r="C418" s="5" t="s">
        <v>394</v>
      </c>
      <c r="D418" s="6" t="s">
        <v>6</v>
      </c>
      <c r="E418" s="7">
        <f>E419</f>
        <v>4.16</v>
      </c>
    </row>
    <row r="419" spans="2:5" ht="25.5" x14ac:dyDescent="0.2">
      <c r="B419" s="4" t="s">
        <v>13</v>
      </c>
      <c r="C419" s="5" t="s">
        <v>394</v>
      </c>
      <c r="D419" s="6" t="s">
        <v>14</v>
      </c>
      <c r="E419" s="7">
        <f>[1]ведомств25!I501</f>
        <v>4.16</v>
      </c>
    </row>
    <row r="420" spans="2:5" s="8" customFormat="1" ht="38.25" x14ac:dyDescent="0.2">
      <c r="B420" s="4" t="s">
        <v>395</v>
      </c>
      <c r="C420" s="5" t="s">
        <v>396</v>
      </c>
      <c r="D420" s="6" t="s">
        <v>6</v>
      </c>
      <c r="E420" s="7">
        <f>E421</f>
        <v>777.26</v>
      </c>
    </row>
    <row r="421" spans="2:5" s="8" customFormat="1" ht="38.25" x14ac:dyDescent="0.2">
      <c r="B421" s="4" t="s">
        <v>231</v>
      </c>
      <c r="C421" s="5" t="s">
        <v>397</v>
      </c>
      <c r="D421" s="6" t="s">
        <v>6</v>
      </c>
      <c r="E421" s="7">
        <f>E422</f>
        <v>777.26</v>
      </c>
    </row>
    <row r="422" spans="2:5" s="8" customFormat="1" ht="25.5" x14ac:dyDescent="0.2">
      <c r="B422" s="4" t="s">
        <v>233</v>
      </c>
      <c r="C422" s="5" t="s">
        <v>398</v>
      </c>
      <c r="D422" s="6" t="s">
        <v>6</v>
      </c>
      <c r="E422" s="7">
        <f>E423+E424</f>
        <v>777.26</v>
      </c>
    </row>
    <row r="423" spans="2:5" ht="25.5" x14ac:dyDescent="0.2">
      <c r="B423" s="4" t="s">
        <v>13</v>
      </c>
      <c r="C423" s="5" t="s">
        <v>398</v>
      </c>
      <c r="D423" s="6" t="s">
        <v>14</v>
      </c>
      <c r="E423" s="7">
        <f>[1]ведомств25!I576</f>
        <v>295.79000000000002</v>
      </c>
    </row>
    <row r="424" spans="2:5" ht="38.25" x14ac:dyDescent="0.2">
      <c r="B424" s="4" t="s">
        <v>135</v>
      </c>
      <c r="C424" s="5" t="s">
        <v>398</v>
      </c>
      <c r="D424" s="6" t="s">
        <v>136</v>
      </c>
      <c r="E424" s="7">
        <f>[1]ведомств25!I577</f>
        <v>481.47</v>
      </c>
    </row>
    <row r="425" spans="2:5" s="8" customFormat="1" ht="51" x14ac:dyDescent="0.2">
      <c r="B425" s="4" t="s">
        <v>399</v>
      </c>
      <c r="C425" s="5" t="s">
        <v>400</v>
      </c>
      <c r="D425" s="6" t="s">
        <v>6</v>
      </c>
      <c r="E425" s="7">
        <f>E426+E432</f>
        <v>5540.42</v>
      </c>
    </row>
    <row r="426" spans="2:5" s="8" customFormat="1" ht="63.75" x14ac:dyDescent="0.2">
      <c r="B426" s="4" t="s">
        <v>401</v>
      </c>
      <c r="C426" s="5" t="s">
        <v>402</v>
      </c>
      <c r="D426" s="6" t="s">
        <v>6</v>
      </c>
      <c r="E426" s="7">
        <f>E427</f>
        <v>372.2</v>
      </c>
    </row>
    <row r="427" spans="2:5" s="8" customFormat="1" ht="38.25" x14ac:dyDescent="0.2">
      <c r="B427" s="4" t="s">
        <v>403</v>
      </c>
      <c r="C427" s="5" t="s">
        <v>404</v>
      </c>
      <c r="D427" s="6" t="s">
        <v>6</v>
      </c>
      <c r="E427" s="7">
        <f>E428+E430</f>
        <v>372.2</v>
      </c>
    </row>
    <row r="428" spans="2:5" s="8" customFormat="1" ht="38.25" x14ac:dyDescent="0.2">
      <c r="B428" s="4" t="s">
        <v>157</v>
      </c>
      <c r="C428" s="5" t="s">
        <v>405</v>
      </c>
      <c r="D428" s="6" t="s">
        <v>6</v>
      </c>
      <c r="E428" s="7">
        <f>E429</f>
        <v>72.2</v>
      </c>
    </row>
    <row r="429" spans="2:5" ht="25.5" x14ac:dyDescent="0.2">
      <c r="B429" s="4" t="s">
        <v>13</v>
      </c>
      <c r="C429" s="5" t="s">
        <v>405</v>
      </c>
      <c r="D429" s="6" t="s">
        <v>14</v>
      </c>
      <c r="E429" s="7">
        <f>[1]ведомств25!I285</f>
        <v>72.2</v>
      </c>
    </row>
    <row r="430" spans="2:5" s="8" customFormat="1" ht="51" x14ac:dyDescent="0.2">
      <c r="B430" s="4" t="s">
        <v>406</v>
      </c>
      <c r="C430" s="5" t="s">
        <v>407</v>
      </c>
      <c r="D430" s="6" t="s">
        <v>6</v>
      </c>
      <c r="E430" s="7">
        <f>E431</f>
        <v>300</v>
      </c>
    </row>
    <row r="431" spans="2:5" ht="25.5" x14ac:dyDescent="0.2">
      <c r="B431" s="4" t="s">
        <v>13</v>
      </c>
      <c r="C431" s="5" t="s">
        <v>407</v>
      </c>
      <c r="D431" s="6" t="s">
        <v>14</v>
      </c>
      <c r="E431" s="7">
        <f>[1]ведомств25!I287</f>
        <v>300</v>
      </c>
    </row>
    <row r="432" spans="2:5" s="8" customFormat="1" ht="76.5" x14ac:dyDescent="0.2">
      <c r="B432" s="4" t="s">
        <v>408</v>
      </c>
      <c r="C432" s="5" t="s">
        <v>409</v>
      </c>
      <c r="D432" s="6" t="s">
        <v>6</v>
      </c>
      <c r="E432" s="7">
        <f>E433</f>
        <v>5168.22</v>
      </c>
    </row>
    <row r="433" spans="2:5" s="8" customFormat="1" ht="25.5" x14ac:dyDescent="0.2">
      <c r="B433" s="4" t="s">
        <v>237</v>
      </c>
      <c r="C433" s="5" t="s">
        <v>410</v>
      </c>
      <c r="D433" s="6" t="s">
        <v>6</v>
      </c>
      <c r="E433" s="7">
        <f>E434+E437+E439+E441</f>
        <v>5168.22</v>
      </c>
    </row>
    <row r="434" spans="2:5" s="8" customFormat="1" ht="25.5" x14ac:dyDescent="0.2">
      <c r="B434" s="4" t="s">
        <v>151</v>
      </c>
      <c r="C434" s="5" t="s">
        <v>411</v>
      </c>
      <c r="D434" s="6" t="s">
        <v>6</v>
      </c>
      <c r="E434" s="7">
        <f>E435+E436</f>
        <v>411.28999999999996</v>
      </c>
    </row>
    <row r="435" spans="2:5" ht="76.5" x14ac:dyDescent="0.2">
      <c r="B435" s="4" t="s">
        <v>36</v>
      </c>
      <c r="C435" s="5" t="s">
        <v>411</v>
      </c>
      <c r="D435" s="6" t="s">
        <v>37</v>
      </c>
      <c r="E435" s="7">
        <f>[1]ведомств25!I291</f>
        <v>177.07</v>
      </c>
    </row>
    <row r="436" spans="2:5" ht="25.5" x14ac:dyDescent="0.2">
      <c r="B436" s="4" t="s">
        <v>13</v>
      </c>
      <c r="C436" s="5" t="s">
        <v>411</v>
      </c>
      <c r="D436" s="6" t="s">
        <v>14</v>
      </c>
      <c r="E436" s="7">
        <f>[1]ведомств25!I292</f>
        <v>234.22</v>
      </c>
    </row>
    <row r="437" spans="2:5" s="8" customFormat="1" ht="25.5" x14ac:dyDescent="0.2">
      <c r="B437" s="4" t="s">
        <v>153</v>
      </c>
      <c r="C437" s="5" t="s">
        <v>412</v>
      </c>
      <c r="D437" s="6" t="s">
        <v>6</v>
      </c>
      <c r="E437" s="7">
        <f>E438</f>
        <v>4384.6000000000004</v>
      </c>
    </row>
    <row r="438" spans="2:5" ht="76.5" x14ac:dyDescent="0.2">
      <c r="B438" s="4" t="s">
        <v>36</v>
      </c>
      <c r="C438" s="5" t="s">
        <v>412</v>
      </c>
      <c r="D438" s="6" t="s">
        <v>37</v>
      </c>
      <c r="E438" s="7">
        <f>[1]ведомств25!I294</f>
        <v>4384.6000000000004</v>
      </c>
    </row>
    <row r="439" spans="2:5" s="8" customFormat="1" ht="38.25" x14ac:dyDescent="0.2">
      <c r="B439" s="4" t="s">
        <v>155</v>
      </c>
      <c r="C439" s="5" t="s">
        <v>413</v>
      </c>
      <c r="D439" s="6" t="s">
        <v>6</v>
      </c>
      <c r="E439" s="7">
        <f>E440</f>
        <v>348.2</v>
      </c>
    </row>
    <row r="440" spans="2:5" ht="25.5" x14ac:dyDescent="0.2">
      <c r="B440" s="4" t="s">
        <v>13</v>
      </c>
      <c r="C440" s="5" t="s">
        <v>413</v>
      </c>
      <c r="D440" s="6" t="s">
        <v>14</v>
      </c>
      <c r="E440" s="7">
        <f>[1]ведомств25!I296</f>
        <v>348.2</v>
      </c>
    </row>
    <row r="441" spans="2:5" s="8" customFormat="1" ht="25.5" x14ac:dyDescent="0.2">
      <c r="B441" s="4" t="s">
        <v>159</v>
      </c>
      <c r="C441" s="5" t="s">
        <v>414</v>
      </c>
      <c r="D441" s="6" t="s">
        <v>6</v>
      </c>
      <c r="E441" s="7">
        <f>E442</f>
        <v>24.13</v>
      </c>
    </row>
    <row r="442" spans="2:5" ht="25.5" x14ac:dyDescent="0.2">
      <c r="B442" s="4" t="s">
        <v>13</v>
      </c>
      <c r="C442" s="5" t="s">
        <v>414</v>
      </c>
      <c r="D442" s="6" t="s">
        <v>14</v>
      </c>
      <c r="E442" s="7">
        <f>[1]ведомств25!I298</f>
        <v>24.13</v>
      </c>
    </row>
    <row r="443" spans="2:5" s="8" customFormat="1" ht="51" x14ac:dyDescent="0.2">
      <c r="B443" s="4" t="s">
        <v>415</v>
      </c>
      <c r="C443" s="5" t="s">
        <v>416</v>
      </c>
      <c r="D443" s="6" t="s">
        <v>6</v>
      </c>
      <c r="E443" s="7">
        <f>E444+E448</f>
        <v>1399.14</v>
      </c>
    </row>
    <row r="444" spans="2:5" s="8" customFormat="1" ht="51" x14ac:dyDescent="0.2">
      <c r="B444" s="4" t="s">
        <v>417</v>
      </c>
      <c r="C444" s="5" t="s">
        <v>418</v>
      </c>
      <c r="D444" s="6" t="s">
        <v>6</v>
      </c>
      <c r="E444" s="7">
        <f t="shared" ref="E444:E446" si="7">E445</f>
        <v>121.24</v>
      </c>
    </row>
    <row r="445" spans="2:5" s="8" customFormat="1" ht="25.5" x14ac:dyDescent="0.2">
      <c r="B445" s="4" t="s">
        <v>419</v>
      </c>
      <c r="C445" s="5" t="s">
        <v>420</v>
      </c>
      <c r="D445" s="6" t="s">
        <v>6</v>
      </c>
      <c r="E445" s="7">
        <f t="shared" si="7"/>
        <v>121.24</v>
      </c>
    </row>
    <row r="446" spans="2:5" s="8" customFormat="1" x14ac:dyDescent="0.2">
      <c r="B446" s="4" t="s">
        <v>421</v>
      </c>
      <c r="C446" s="5" t="s">
        <v>422</v>
      </c>
      <c r="D446" s="6" t="s">
        <v>6</v>
      </c>
      <c r="E446" s="7">
        <f t="shared" si="7"/>
        <v>121.24</v>
      </c>
    </row>
    <row r="447" spans="2:5" ht="38.25" x14ac:dyDescent="0.2">
      <c r="B447" s="4" t="s">
        <v>135</v>
      </c>
      <c r="C447" s="5" t="s">
        <v>422</v>
      </c>
      <c r="D447" s="6" t="s">
        <v>136</v>
      </c>
      <c r="E447" s="7">
        <f>[1]ведомств25!I252</f>
        <v>121.24</v>
      </c>
    </row>
    <row r="448" spans="2:5" s="8" customFormat="1" ht="76.5" x14ac:dyDescent="0.2">
      <c r="B448" s="4" t="s">
        <v>423</v>
      </c>
      <c r="C448" s="5" t="s">
        <v>424</v>
      </c>
      <c r="D448" s="6" t="s">
        <v>6</v>
      </c>
      <c r="E448" s="7">
        <f t="shared" ref="E448:E450" si="8">E449</f>
        <v>1277.9000000000001</v>
      </c>
    </row>
    <row r="449" spans="2:5" s="8" customFormat="1" ht="25.5" x14ac:dyDescent="0.2">
      <c r="B449" s="4" t="s">
        <v>237</v>
      </c>
      <c r="C449" s="5" t="s">
        <v>425</v>
      </c>
      <c r="D449" s="6" t="s">
        <v>6</v>
      </c>
      <c r="E449" s="7">
        <f t="shared" si="8"/>
        <v>1277.9000000000001</v>
      </c>
    </row>
    <row r="450" spans="2:5" s="8" customFormat="1" ht="25.5" x14ac:dyDescent="0.2">
      <c r="B450" s="4" t="s">
        <v>74</v>
      </c>
      <c r="C450" s="5" t="s">
        <v>426</v>
      </c>
      <c r="D450" s="6" t="s">
        <v>6</v>
      </c>
      <c r="E450" s="7">
        <f t="shared" si="8"/>
        <v>1277.9000000000001</v>
      </c>
    </row>
    <row r="451" spans="2:5" ht="38.25" x14ac:dyDescent="0.2">
      <c r="B451" s="4" t="s">
        <v>135</v>
      </c>
      <c r="C451" s="5" t="s">
        <v>426</v>
      </c>
      <c r="D451" s="6" t="s">
        <v>136</v>
      </c>
      <c r="E451" s="7">
        <f>[1]ведомств25!I256</f>
        <v>1277.9000000000001</v>
      </c>
    </row>
    <row r="452" spans="2:5" s="8" customFormat="1" ht="89.25" x14ac:dyDescent="0.2">
      <c r="B452" s="4" t="s">
        <v>427</v>
      </c>
      <c r="C452" s="5" t="s">
        <v>428</v>
      </c>
      <c r="D452" s="6" t="s">
        <v>6</v>
      </c>
      <c r="E452" s="7">
        <f>E453+E483+E494+E508+E517+E521</f>
        <v>11134.09</v>
      </c>
    </row>
    <row r="453" spans="2:5" s="8" customFormat="1" ht="25.5" x14ac:dyDescent="0.2">
      <c r="B453" s="4" t="s">
        <v>429</v>
      </c>
      <c r="C453" s="5" t="s">
        <v>430</v>
      </c>
      <c r="D453" s="6" t="s">
        <v>6</v>
      </c>
      <c r="E453" s="7">
        <f>E454+E459+E465+E468+E471+E474+E477+E480</f>
        <v>443.37000000000006</v>
      </c>
    </row>
    <row r="454" spans="2:5" s="8" customFormat="1" ht="38.25" x14ac:dyDescent="0.2">
      <c r="B454" s="4" t="s">
        <v>431</v>
      </c>
      <c r="C454" s="5" t="s">
        <v>432</v>
      </c>
      <c r="D454" s="6" t="s">
        <v>6</v>
      </c>
      <c r="E454" s="7">
        <f>E455+E457</f>
        <v>17.61</v>
      </c>
    </row>
    <row r="455" spans="2:5" s="8" customFormat="1" ht="25.5" x14ac:dyDescent="0.2">
      <c r="B455" s="4" t="s">
        <v>433</v>
      </c>
      <c r="C455" s="5" t="s">
        <v>434</v>
      </c>
      <c r="D455" s="6" t="s">
        <v>6</v>
      </c>
      <c r="E455" s="7">
        <f>E456</f>
        <v>10</v>
      </c>
    </row>
    <row r="456" spans="2:5" ht="25.5" x14ac:dyDescent="0.2">
      <c r="B456" s="4" t="s">
        <v>13</v>
      </c>
      <c r="C456" s="5" t="s">
        <v>434</v>
      </c>
      <c r="D456" s="6" t="s">
        <v>14</v>
      </c>
      <c r="E456" s="7">
        <f>[1]ведомств25!I72</f>
        <v>10</v>
      </c>
    </row>
    <row r="457" spans="2:5" s="8" customFormat="1" ht="51" x14ac:dyDescent="0.2">
      <c r="B457" s="4" t="s">
        <v>435</v>
      </c>
      <c r="C457" s="5" t="s">
        <v>436</v>
      </c>
      <c r="D457" s="6" t="s">
        <v>6</v>
      </c>
      <c r="E457" s="7">
        <f>E458</f>
        <v>7.61</v>
      </c>
    </row>
    <row r="458" spans="2:5" ht="25.5" x14ac:dyDescent="0.2">
      <c r="B458" s="4" t="s">
        <v>13</v>
      </c>
      <c r="C458" s="5" t="s">
        <v>436</v>
      </c>
      <c r="D458" s="6" t="s">
        <v>14</v>
      </c>
      <c r="E458" s="7">
        <f>[1]ведомств25!I82</f>
        <v>7.61</v>
      </c>
    </row>
    <row r="459" spans="2:5" s="8" customFormat="1" ht="51" x14ac:dyDescent="0.2">
      <c r="B459" s="4" t="s">
        <v>437</v>
      </c>
      <c r="C459" s="5" t="s">
        <v>438</v>
      </c>
      <c r="D459" s="6" t="s">
        <v>6</v>
      </c>
      <c r="E459" s="7">
        <f>E460+E462</f>
        <v>372.76000000000005</v>
      </c>
    </row>
    <row r="460" spans="2:5" s="8" customFormat="1" ht="25.5" x14ac:dyDescent="0.2">
      <c r="B460" s="4" t="s">
        <v>439</v>
      </c>
      <c r="C460" s="5" t="s">
        <v>440</v>
      </c>
      <c r="D460" s="6" t="s">
        <v>6</v>
      </c>
      <c r="E460" s="7">
        <f>E461</f>
        <v>50</v>
      </c>
    </row>
    <row r="461" spans="2:5" ht="25.5" x14ac:dyDescent="0.2">
      <c r="B461" s="4" t="s">
        <v>13</v>
      </c>
      <c r="C461" s="5" t="s">
        <v>440</v>
      </c>
      <c r="D461" s="6" t="s">
        <v>14</v>
      </c>
      <c r="E461" s="7">
        <f>[1]ведомств25!I153</f>
        <v>50</v>
      </c>
    </row>
    <row r="462" spans="2:5" s="8" customFormat="1" ht="76.5" x14ac:dyDescent="0.2">
      <c r="B462" s="4" t="s">
        <v>441</v>
      </c>
      <c r="C462" s="5" t="s">
        <v>442</v>
      </c>
      <c r="D462" s="6" t="s">
        <v>6</v>
      </c>
      <c r="E462" s="7">
        <f>E463+E464</f>
        <v>322.76000000000005</v>
      </c>
    </row>
    <row r="463" spans="2:5" ht="76.5" x14ac:dyDescent="0.2">
      <c r="B463" s="4" t="s">
        <v>36</v>
      </c>
      <c r="C463" s="5" t="s">
        <v>442</v>
      </c>
      <c r="D463" s="6" t="s">
        <v>37</v>
      </c>
      <c r="E463" s="7">
        <f>[1]ведомств25!I687+[1]ведомств25!I766+[1]ведомств25!I841+[1]ведомств25!I915+[1]ведомств25!I984+[1]ведомств25!I1056+[1]ведомств25!I1198</f>
        <v>275.46000000000004</v>
      </c>
    </row>
    <row r="464" spans="2:5" ht="25.5" x14ac:dyDescent="0.2">
      <c r="B464" s="4" t="s">
        <v>13</v>
      </c>
      <c r="C464" s="5" t="s">
        <v>442</v>
      </c>
      <c r="D464" s="6" t="s">
        <v>14</v>
      </c>
      <c r="E464" s="7">
        <f>[1]ведомств25!I688+[1]ведомств25!I767+[1]ведомств25!I842+[1]ведомств25!I916+[1]ведомств25!I985+[1]ведомств25!I1057+[1]ведомств25!I1127+[1]ведомств25!I1199</f>
        <v>47.300000000000004</v>
      </c>
    </row>
    <row r="465" spans="2:5" s="8" customFormat="1" ht="38.25" x14ac:dyDescent="0.2">
      <c r="B465" s="4" t="s">
        <v>443</v>
      </c>
      <c r="C465" s="5" t="s">
        <v>444</v>
      </c>
      <c r="D465" s="6" t="s">
        <v>6</v>
      </c>
      <c r="E465" s="7">
        <f>E466</f>
        <v>3</v>
      </c>
    </row>
    <row r="466" spans="2:5" s="8" customFormat="1" ht="51" x14ac:dyDescent="0.2">
      <c r="B466" s="4" t="s">
        <v>445</v>
      </c>
      <c r="C466" s="5" t="s">
        <v>446</v>
      </c>
      <c r="D466" s="6" t="s">
        <v>6</v>
      </c>
      <c r="E466" s="7">
        <f>E467</f>
        <v>3</v>
      </c>
    </row>
    <row r="467" spans="2:5" ht="25.5" x14ac:dyDescent="0.2">
      <c r="B467" s="4" t="s">
        <v>13</v>
      </c>
      <c r="C467" s="5" t="s">
        <v>446</v>
      </c>
      <c r="D467" s="6" t="s">
        <v>14</v>
      </c>
      <c r="E467" s="7">
        <f>[1]ведомств25!I131</f>
        <v>3</v>
      </c>
    </row>
    <row r="468" spans="2:5" s="8" customFormat="1" ht="38.25" x14ac:dyDescent="0.2">
      <c r="B468" s="4" t="s">
        <v>447</v>
      </c>
      <c r="C468" s="5" t="s">
        <v>448</v>
      </c>
      <c r="D468" s="6" t="s">
        <v>6</v>
      </c>
      <c r="E468" s="7">
        <f>E469</f>
        <v>10</v>
      </c>
    </row>
    <row r="469" spans="2:5" s="8" customFormat="1" ht="51" x14ac:dyDescent="0.2">
      <c r="B469" s="4" t="s">
        <v>449</v>
      </c>
      <c r="C469" s="5" t="s">
        <v>450</v>
      </c>
      <c r="D469" s="6" t="s">
        <v>6</v>
      </c>
      <c r="E469" s="7">
        <f>E470</f>
        <v>10</v>
      </c>
    </row>
    <row r="470" spans="2:5" ht="25.5" x14ac:dyDescent="0.2">
      <c r="B470" s="4" t="s">
        <v>13</v>
      </c>
      <c r="C470" s="5" t="s">
        <v>450</v>
      </c>
      <c r="D470" s="6" t="s">
        <v>14</v>
      </c>
      <c r="E470" s="7">
        <f>[1]ведомств25!I188</f>
        <v>10</v>
      </c>
    </row>
    <row r="471" spans="2:5" s="8" customFormat="1" ht="25.5" x14ac:dyDescent="0.2">
      <c r="B471" s="4" t="s">
        <v>451</v>
      </c>
      <c r="C471" s="5" t="s">
        <v>452</v>
      </c>
      <c r="D471" s="6" t="s">
        <v>6</v>
      </c>
      <c r="E471" s="7">
        <f>E472</f>
        <v>10</v>
      </c>
    </row>
    <row r="472" spans="2:5" s="8" customFormat="1" ht="38.25" x14ac:dyDescent="0.2">
      <c r="B472" s="4" t="s">
        <v>453</v>
      </c>
      <c r="C472" s="5" t="s">
        <v>454</v>
      </c>
      <c r="D472" s="6" t="s">
        <v>6</v>
      </c>
      <c r="E472" s="7">
        <f>E473</f>
        <v>10</v>
      </c>
    </row>
    <row r="473" spans="2:5" ht="25.5" x14ac:dyDescent="0.2">
      <c r="B473" s="4" t="s">
        <v>13</v>
      </c>
      <c r="C473" s="5" t="s">
        <v>454</v>
      </c>
      <c r="D473" s="6" t="s">
        <v>14</v>
      </c>
      <c r="E473" s="7">
        <f>[1]ведомств25!I191</f>
        <v>10</v>
      </c>
    </row>
    <row r="474" spans="2:5" s="8" customFormat="1" ht="25.5" x14ac:dyDescent="0.2">
      <c r="B474" s="4" t="s">
        <v>455</v>
      </c>
      <c r="C474" s="5" t="s">
        <v>456</v>
      </c>
      <c r="D474" s="6" t="s">
        <v>6</v>
      </c>
      <c r="E474" s="7">
        <f>E475</f>
        <v>10</v>
      </c>
    </row>
    <row r="475" spans="2:5" s="8" customFormat="1" ht="76.5" x14ac:dyDescent="0.2">
      <c r="B475" s="4" t="s">
        <v>457</v>
      </c>
      <c r="C475" s="5" t="s">
        <v>458</v>
      </c>
      <c r="D475" s="6" t="s">
        <v>6</v>
      </c>
      <c r="E475" s="7">
        <f>E476</f>
        <v>10</v>
      </c>
    </row>
    <row r="476" spans="2:5" ht="25.5" x14ac:dyDescent="0.2">
      <c r="B476" s="4" t="s">
        <v>13</v>
      </c>
      <c r="C476" s="5" t="s">
        <v>458</v>
      </c>
      <c r="D476" s="6" t="s">
        <v>14</v>
      </c>
      <c r="E476" s="7">
        <f>[1]ведомств25!I194</f>
        <v>10</v>
      </c>
    </row>
    <row r="477" spans="2:5" s="8" customFormat="1" ht="38.25" x14ac:dyDescent="0.2">
      <c r="B477" s="4" t="s">
        <v>459</v>
      </c>
      <c r="C477" s="5" t="s">
        <v>460</v>
      </c>
      <c r="D477" s="6" t="s">
        <v>6</v>
      </c>
      <c r="E477" s="7">
        <f>E478</f>
        <v>10</v>
      </c>
    </row>
    <row r="478" spans="2:5" s="8" customFormat="1" ht="63.75" x14ac:dyDescent="0.2">
      <c r="B478" s="4" t="s">
        <v>461</v>
      </c>
      <c r="C478" s="5" t="s">
        <v>462</v>
      </c>
      <c r="D478" s="6" t="s">
        <v>6</v>
      </c>
      <c r="E478" s="7">
        <f>E479</f>
        <v>10</v>
      </c>
    </row>
    <row r="479" spans="2:5" ht="25.5" x14ac:dyDescent="0.2">
      <c r="B479" s="4" t="s">
        <v>13</v>
      </c>
      <c r="C479" s="5" t="s">
        <v>462</v>
      </c>
      <c r="D479" s="6" t="s">
        <v>14</v>
      </c>
      <c r="E479" s="7">
        <f>[1]ведомств25!I197</f>
        <v>10</v>
      </c>
    </row>
    <row r="480" spans="2:5" ht="25.5" x14ac:dyDescent="0.2">
      <c r="B480" s="9" t="s">
        <v>463</v>
      </c>
      <c r="C480" s="11" t="s">
        <v>464</v>
      </c>
      <c r="D480" s="6"/>
      <c r="E480" s="7">
        <f>E481</f>
        <v>10</v>
      </c>
    </row>
    <row r="481" spans="2:5" ht="76.5" x14ac:dyDescent="0.2">
      <c r="B481" s="9" t="s">
        <v>465</v>
      </c>
      <c r="C481" s="11" t="s">
        <v>466</v>
      </c>
      <c r="D481" s="12">
        <v>0</v>
      </c>
      <c r="E481" s="7">
        <f>E482</f>
        <v>10</v>
      </c>
    </row>
    <row r="482" spans="2:5" ht="25.5" x14ac:dyDescent="0.2">
      <c r="B482" s="9" t="s">
        <v>13</v>
      </c>
      <c r="C482" s="11" t="s">
        <v>466</v>
      </c>
      <c r="D482" s="12" t="s">
        <v>14</v>
      </c>
      <c r="E482" s="7">
        <f>[1]ведомств25!I200</f>
        <v>10</v>
      </c>
    </row>
    <row r="483" spans="2:5" s="8" customFormat="1" ht="51" x14ac:dyDescent="0.2">
      <c r="B483" s="4" t="s">
        <v>467</v>
      </c>
      <c r="C483" s="5" t="s">
        <v>468</v>
      </c>
      <c r="D483" s="6" t="s">
        <v>6</v>
      </c>
      <c r="E483" s="7">
        <f>E484+E491</f>
        <v>657.26</v>
      </c>
    </row>
    <row r="484" spans="2:5" s="8" customFormat="1" ht="51" x14ac:dyDescent="0.2">
      <c r="B484" s="4" t="s">
        <v>469</v>
      </c>
      <c r="C484" s="5" t="s">
        <v>470</v>
      </c>
      <c r="D484" s="6" t="s">
        <v>6</v>
      </c>
      <c r="E484" s="7">
        <f>E485+E487+E489</f>
        <v>640.26</v>
      </c>
    </row>
    <row r="485" spans="2:5" s="8" customFormat="1" ht="38.25" x14ac:dyDescent="0.2">
      <c r="B485" s="4" t="s">
        <v>471</v>
      </c>
      <c r="C485" s="5" t="s">
        <v>472</v>
      </c>
      <c r="D485" s="6" t="s">
        <v>6</v>
      </c>
      <c r="E485" s="7">
        <f>E486</f>
        <v>435</v>
      </c>
    </row>
    <row r="486" spans="2:5" ht="25.5" x14ac:dyDescent="0.2">
      <c r="B486" s="4" t="s">
        <v>13</v>
      </c>
      <c r="C486" s="5" t="s">
        <v>472</v>
      </c>
      <c r="D486" s="6" t="s">
        <v>14</v>
      </c>
      <c r="E486" s="7">
        <f>[1]ведомств25!I157</f>
        <v>435</v>
      </c>
    </row>
    <row r="487" spans="2:5" s="8" customFormat="1" ht="25.5" x14ac:dyDescent="0.2">
      <c r="B487" s="4" t="s">
        <v>473</v>
      </c>
      <c r="C487" s="5" t="s">
        <v>474</v>
      </c>
      <c r="D487" s="6" t="s">
        <v>6</v>
      </c>
      <c r="E487" s="7">
        <f>E488</f>
        <v>100</v>
      </c>
    </row>
    <row r="488" spans="2:5" ht="25.5" x14ac:dyDescent="0.2">
      <c r="B488" s="4" t="s">
        <v>13</v>
      </c>
      <c r="C488" s="5" t="s">
        <v>474</v>
      </c>
      <c r="D488" s="6" t="s">
        <v>14</v>
      </c>
      <c r="E488" s="7">
        <f>[1]ведомств25!I159</f>
        <v>100</v>
      </c>
    </row>
    <row r="489" spans="2:5" s="8" customFormat="1" ht="38.25" x14ac:dyDescent="0.2">
      <c r="B489" s="4" t="s">
        <v>475</v>
      </c>
      <c r="C489" s="5" t="s">
        <v>476</v>
      </c>
      <c r="D489" s="6" t="s">
        <v>6</v>
      </c>
      <c r="E489" s="7">
        <f>E490</f>
        <v>105.26</v>
      </c>
    </row>
    <row r="490" spans="2:5" ht="25.5" x14ac:dyDescent="0.2">
      <c r="B490" s="4" t="s">
        <v>13</v>
      </c>
      <c r="C490" s="5" t="s">
        <v>476</v>
      </c>
      <c r="D490" s="6" t="s">
        <v>14</v>
      </c>
      <c r="E490" s="7">
        <f>[1]ведомств25!I161</f>
        <v>105.26</v>
      </c>
    </row>
    <row r="491" spans="2:5" s="8" customFormat="1" ht="38.25" x14ac:dyDescent="0.2">
      <c r="B491" s="4" t="s">
        <v>477</v>
      </c>
      <c r="C491" s="5" t="s">
        <v>478</v>
      </c>
      <c r="D491" s="6" t="s">
        <v>6</v>
      </c>
      <c r="E491" s="7">
        <f>E492</f>
        <v>17</v>
      </c>
    </row>
    <row r="492" spans="2:5" s="8" customFormat="1" ht="25.5" x14ac:dyDescent="0.2">
      <c r="B492" s="4" t="s">
        <v>479</v>
      </c>
      <c r="C492" s="5" t="s">
        <v>480</v>
      </c>
      <c r="D492" s="6" t="s">
        <v>6</v>
      </c>
      <c r="E492" s="7">
        <f>E493</f>
        <v>17</v>
      </c>
    </row>
    <row r="493" spans="2:5" ht="25.5" x14ac:dyDescent="0.2">
      <c r="B493" s="4" t="s">
        <v>13</v>
      </c>
      <c r="C493" s="5" t="s">
        <v>480</v>
      </c>
      <c r="D493" s="6" t="s">
        <v>14</v>
      </c>
      <c r="E493" s="7">
        <f>[1]ведомств25!I135</f>
        <v>17</v>
      </c>
    </row>
    <row r="494" spans="2:5" s="8" customFormat="1" ht="51" x14ac:dyDescent="0.2">
      <c r="B494" s="4" t="s">
        <v>481</v>
      </c>
      <c r="C494" s="5" t="s">
        <v>482</v>
      </c>
      <c r="D494" s="6" t="s">
        <v>6</v>
      </c>
      <c r="E494" s="7">
        <f>E495+E502+E505</f>
        <v>362.91</v>
      </c>
    </row>
    <row r="495" spans="2:5" s="8" customFormat="1" ht="51" x14ac:dyDescent="0.2">
      <c r="B495" s="4" t="s">
        <v>483</v>
      </c>
      <c r="C495" s="5" t="s">
        <v>484</v>
      </c>
      <c r="D495" s="6" t="s">
        <v>6</v>
      </c>
      <c r="E495" s="7">
        <f>E496+E498+E500</f>
        <v>108.86</v>
      </c>
    </row>
    <row r="496" spans="2:5" s="8" customFormat="1" ht="51" x14ac:dyDescent="0.2">
      <c r="B496" s="4" t="s">
        <v>485</v>
      </c>
      <c r="C496" s="5" t="s">
        <v>486</v>
      </c>
      <c r="D496" s="6" t="s">
        <v>6</v>
      </c>
      <c r="E496" s="7">
        <f>E497</f>
        <v>20</v>
      </c>
    </row>
    <row r="497" spans="2:5" ht="25.5" x14ac:dyDescent="0.2">
      <c r="B497" s="4" t="s">
        <v>13</v>
      </c>
      <c r="C497" s="5" t="s">
        <v>486</v>
      </c>
      <c r="D497" s="6" t="s">
        <v>14</v>
      </c>
      <c r="E497" s="7">
        <f>[1]ведомств25!I165</f>
        <v>20</v>
      </c>
    </row>
    <row r="498" spans="2:5" s="8" customFormat="1" ht="51" x14ac:dyDescent="0.2">
      <c r="B498" s="4" t="s">
        <v>487</v>
      </c>
      <c r="C498" s="5" t="s">
        <v>488</v>
      </c>
      <c r="D498" s="6" t="s">
        <v>6</v>
      </c>
      <c r="E498" s="7">
        <f>E499</f>
        <v>50</v>
      </c>
    </row>
    <row r="499" spans="2:5" ht="25.5" x14ac:dyDescent="0.2">
      <c r="B499" s="4" t="s">
        <v>13</v>
      </c>
      <c r="C499" s="5" t="s">
        <v>488</v>
      </c>
      <c r="D499" s="6" t="s">
        <v>14</v>
      </c>
      <c r="E499" s="7">
        <f>[1]ведомств25!I167</f>
        <v>50</v>
      </c>
    </row>
    <row r="500" spans="2:5" s="8" customFormat="1" ht="51" x14ac:dyDescent="0.2">
      <c r="B500" s="4" t="s">
        <v>489</v>
      </c>
      <c r="C500" s="5" t="s">
        <v>490</v>
      </c>
      <c r="D500" s="6" t="s">
        <v>6</v>
      </c>
      <c r="E500" s="7">
        <f>E501</f>
        <v>38.86</v>
      </c>
    </row>
    <row r="501" spans="2:5" ht="25.5" x14ac:dyDescent="0.2">
      <c r="B501" s="4" t="s">
        <v>13</v>
      </c>
      <c r="C501" s="5" t="s">
        <v>490</v>
      </c>
      <c r="D501" s="6" t="s">
        <v>14</v>
      </c>
      <c r="E501" s="7">
        <f>[1]ведомств25!I788</f>
        <v>38.86</v>
      </c>
    </row>
    <row r="502" spans="2:5" s="8" customFormat="1" ht="63.75" x14ac:dyDescent="0.2">
      <c r="B502" s="4" t="s">
        <v>491</v>
      </c>
      <c r="C502" s="5" t="s">
        <v>492</v>
      </c>
      <c r="D502" s="6" t="s">
        <v>6</v>
      </c>
      <c r="E502" s="7">
        <f>E503</f>
        <v>50</v>
      </c>
    </row>
    <row r="503" spans="2:5" s="8" customFormat="1" ht="38.25" x14ac:dyDescent="0.2">
      <c r="B503" s="4" t="s">
        <v>493</v>
      </c>
      <c r="C503" s="5" t="s">
        <v>494</v>
      </c>
      <c r="D503" s="6" t="s">
        <v>6</v>
      </c>
      <c r="E503" s="7">
        <f>E504</f>
        <v>50</v>
      </c>
    </row>
    <row r="504" spans="2:5" ht="25.5" x14ac:dyDescent="0.2">
      <c r="B504" s="4" t="s">
        <v>13</v>
      </c>
      <c r="C504" s="5" t="s">
        <v>494</v>
      </c>
      <c r="D504" s="6" t="s">
        <v>14</v>
      </c>
      <c r="E504" s="7">
        <f>[1]ведомств25!I170</f>
        <v>50</v>
      </c>
    </row>
    <row r="505" spans="2:5" s="8" customFormat="1" ht="51" x14ac:dyDescent="0.2">
      <c r="B505" s="4" t="s">
        <v>495</v>
      </c>
      <c r="C505" s="5" t="s">
        <v>496</v>
      </c>
      <c r="D505" s="6" t="s">
        <v>6</v>
      </c>
      <c r="E505" s="7">
        <f>E506</f>
        <v>204.05</v>
      </c>
    </row>
    <row r="506" spans="2:5" s="8" customFormat="1" ht="25.5" x14ac:dyDescent="0.2">
      <c r="B506" s="4" t="s">
        <v>497</v>
      </c>
      <c r="C506" s="5" t="s">
        <v>498</v>
      </c>
      <c r="D506" s="6" t="s">
        <v>6</v>
      </c>
      <c r="E506" s="7">
        <f>E507</f>
        <v>204.05</v>
      </c>
    </row>
    <row r="507" spans="2:5" ht="25.5" x14ac:dyDescent="0.2">
      <c r="B507" s="4" t="s">
        <v>13</v>
      </c>
      <c r="C507" s="5" t="s">
        <v>498</v>
      </c>
      <c r="D507" s="6" t="s">
        <v>14</v>
      </c>
      <c r="E507" s="7">
        <f>[1]ведомств25!I173</f>
        <v>204.05</v>
      </c>
    </row>
    <row r="508" spans="2:5" s="8" customFormat="1" ht="114.75" x14ac:dyDescent="0.2">
      <c r="B508" s="4" t="s">
        <v>499</v>
      </c>
      <c r="C508" s="5" t="s">
        <v>500</v>
      </c>
      <c r="D508" s="6" t="s">
        <v>6</v>
      </c>
      <c r="E508" s="7">
        <f>E509</f>
        <v>9070.5499999999993</v>
      </c>
    </row>
    <row r="509" spans="2:5" s="8" customFormat="1" ht="25.5" x14ac:dyDescent="0.2">
      <c r="B509" s="4" t="s">
        <v>237</v>
      </c>
      <c r="C509" s="5" t="s">
        <v>501</v>
      </c>
      <c r="D509" s="6" t="s">
        <v>6</v>
      </c>
      <c r="E509" s="7">
        <f>E510+E513</f>
        <v>9070.5499999999993</v>
      </c>
    </row>
    <row r="510" spans="2:5" s="8" customFormat="1" ht="25.5" x14ac:dyDescent="0.2">
      <c r="B510" s="4" t="s">
        <v>74</v>
      </c>
      <c r="C510" s="5" t="s">
        <v>502</v>
      </c>
      <c r="D510" s="6" t="s">
        <v>6</v>
      </c>
      <c r="E510" s="7">
        <f>E511+E512</f>
        <v>4707.87</v>
      </c>
    </row>
    <row r="511" spans="2:5" ht="76.5" x14ac:dyDescent="0.2">
      <c r="B511" s="4" t="s">
        <v>36</v>
      </c>
      <c r="C511" s="5" t="s">
        <v>502</v>
      </c>
      <c r="D511" s="6" t="s">
        <v>37</v>
      </c>
      <c r="E511" s="7">
        <f>[1]ведомств25!I177</f>
        <v>4461.1400000000003</v>
      </c>
    </row>
    <row r="512" spans="2:5" ht="25.5" x14ac:dyDescent="0.2">
      <c r="B512" s="4" t="s">
        <v>13</v>
      </c>
      <c r="C512" s="5" t="s">
        <v>502</v>
      </c>
      <c r="D512" s="6" t="s">
        <v>14</v>
      </c>
      <c r="E512" s="7">
        <f>[1]ведомств25!I178</f>
        <v>246.73</v>
      </c>
    </row>
    <row r="513" spans="2:5" s="8" customFormat="1" ht="25.5" x14ac:dyDescent="0.2">
      <c r="B513" s="4" t="s">
        <v>503</v>
      </c>
      <c r="C513" s="5" t="s">
        <v>504</v>
      </c>
      <c r="D513" s="6" t="s">
        <v>6</v>
      </c>
      <c r="E513" s="7">
        <f>E514+E515+E516</f>
        <v>4362.68</v>
      </c>
    </row>
    <row r="514" spans="2:5" ht="76.5" x14ac:dyDescent="0.2">
      <c r="B514" s="4" t="s">
        <v>36</v>
      </c>
      <c r="C514" s="5" t="s">
        <v>504</v>
      </c>
      <c r="D514" s="6" t="s">
        <v>37</v>
      </c>
      <c r="E514" s="7">
        <f>[1]ведомств25!I180</f>
        <v>4094.08</v>
      </c>
    </row>
    <row r="515" spans="2:5" ht="25.5" x14ac:dyDescent="0.2">
      <c r="B515" s="4" t="s">
        <v>13</v>
      </c>
      <c r="C515" s="5" t="s">
        <v>504</v>
      </c>
      <c r="D515" s="6" t="s">
        <v>14</v>
      </c>
      <c r="E515" s="7">
        <f>[1]ведомств25!I181</f>
        <v>261.60000000000002</v>
      </c>
    </row>
    <row r="516" spans="2:5" x14ac:dyDescent="0.2">
      <c r="B516" s="4" t="s">
        <v>76</v>
      </c>
      <c r="C516" s="5" t="s">
        <v>504</v>
      </c>
      <c r="D516" s="6" t="s">
        <v>77</v>
      </c>
      <c r="E516" s="7">
        <f>[1]ведомств25!I182</f>
        <v>7</v>
      </c>
    </row>
    <row r="517" spans="2:5" s="8" customFormat="1" x14ac:dyDescent="0.2">
      <c r="B517" s="4" t="s">
        <v>505</v>
      </c>
      <c r="C517" s="5" t="s">
        <v>506</v>
      </c>
      <c r="D517" s="6" t="s">
        <v>6</v>
      </c>
      <c r="E517" s="7">
        <f t="shared" ref="E517:E519" si="9">E518</f>
        <v>500</v>
      </c>
    </row>
    <row r="518" spans="2:5" s="8" customFormat="1" ht="51" x14ac:dyDescent="0.2">
      <c r="B518" s="4" t="s">
        <v>507</v>
      </c>
      <c r="C518" s="5" t="s">
        <v>508</v>
      </c>
      <c r="D518" s="6" t="s">
        <v>6</v>
      </c>
      <c r="E518" s="7">
        <f t="shared" si="9"/>
        <v>500</v>
      </c>
    </row>
    <row r="519" spans="2:5" s="8" customFormat="1" ht="25.5" x14ac:dyDescent="0.2">
      <c r="B519" s="4" t="s">
        <v>509</v>
      </c>
      <c r="C519" s="5" t="s">
        <v>510</v>
      </c>
      <c r="D519" s="6" t="s">
        <v>6</v>
      </c>
      <c r="E519" s="7">
        <f t="shared" si="9"/>
        <v>500</v>
      </c>
    </row>
    <row r="520" spans="2:5" ht="25.5" x14ac:dyDescent="0.2">
      <c r="B520" s="4" t="s">
        <v>13</v>
      </c>
      <c r="C520" s="5" t="s">
        <v>510</v>
      </c>
      <c r="D520" s="6" t="s">
        <v>14</v>
      </c>
      <c r="E520" s="7">
        <f>[1]ведомств25!I204+[1]ведомств25!I935+[1]ведомств25!I1076</f>
        <v>500</v>
      </c>
    </row>
    <row r="521" spans="2:5" s="8" customFormat="1" ht="38.25" x14ac:dyDescent="0.2">
      <c r="B521" s="4" t="s">
        <v>511</v>
      </c>
      <c r="C521" s="5" t="s">
        <v>512</v>
      </c>
      <c r="D521" s="6" t="s">
        <v>6</v>
      </c>
      <c r="E521" s="7">
        <f>E522+E525</f>
        <v>100</v>
      </c>
    </row>
    <row r="522" spans="2:5" s="8" customFormat="1" ht="38.25" x14ac:dyDescent="0.2">
      <c r="B522" s="4" t="s">
        <v>513</v>
      </c>
      <c r="C522" s="5" t="s">
        <v>514</v>
      </c>
      <c r="D522" s="6" t="s">
        <v>6</v>
      </c>
      <c r="E522" s="7">
        <f>E523</f>
        <v>20</v>
      </c>
    </row>
    <row r="523" spans="2:5" s="8" customFormat="1" ht="25.5" x14ac:dyDescent="0.2">
      <c r="B523" s="4" t="s">
        <v>515</v>
      </c>
      <c r="C523" s="5" t="s">
        <v>516</v>
      </c>
      <c r="D523" s="6" t="s">
        <v>6</v>
      </c>
      <c r="E523" s="7">
        <f>E524</f>
        <v>20</v>
      </c>
    </row>
    <row r="524" spans="2:5" ht="25.5" x14ac:dyDescent="0.2">
      <c r="B524" s="4" t="s">
        <v>13</v>
      </c>
      <c r="C524" s="5" t="s">
        <v>516</v>
      </c>
      <c r="D524" s="6" t="s">
        <v>14</v>
      </c>
      <c r="E524" s="7">
        <f>[1]ведомств25!I139</f>
        <v>20</v>
      </c>
    </row>
    <row r="525" spans="2:5" s="8" customFormat="1" ht="63.75" x14ac:dyDescent="0.2">
      <c r="B525" s="4" t="s">
        <v>517</v>
      </c>
      <c r="C525" s="5" t="s">
        <v>518</v>
      </c>
      <c r="D525" s="6" t="s">
        <v>6</v>
      </c>
      <c r="E525" s="7">
        <f>E526</f>
        <v>80</v>
      </c>
    </row>
    <row r="526" spans="2:5" s="8" customFormat="1" ht="25.5" x14ac:dyDescent="0.2">
      <c r="B526" s="4" t="s">
        <v>519</v>
      </c>
      <c r="C526" s="5" t="s">
        <v>520</v>
      </c>
      <c r="D526" s="6" t="s">
        <v>6</v>
      </c>
      <c r="E526" s="7">
        <f>E527</f>
        <v>80</v>
      </c>
    </row>
    <row r="527" spans="2:5" ht="25.5" x14ac:dyDescent="0.2">
      <c r="B527" s="4" t="s">
        <v>13</v>
      </c>
      <c r="C527" s="5" t="s">
        <v>520</v>
      </c>
      <c r="D527" s="6" t="s">
        <v>14</v>
      </c>
      <c r="E527" s="7">
        <f>[1]ведомств25!I142</f>
        <v>80</v>
      </c>
    </row>
    <row r="528" spans="2:5" s="8" customFormat="1" ht="25.5" x14ac:dyDescent="0.2">
      <c r="B528" s="4" t="s">
        <v>521</v>
      </c>
      <c r="C528" s="5" t="s">
        <v>522</v>
      </c>
      <c r="D528" s="6" t="s">
        <v>6</v>
      </c>
      <c r="E528" s="7">
        <f>E529+E542+E553</f>
        <v>89476.36</v>
      </c>
    </row>
    <row r="529" spans="2:5" s="8" customFormat="1" ht="25.5" x14ac:dyDescent="0.2">
      <c r="B529" s="4" t="s">
        <v>523</v>
      </c>
      <c r="C529" s="5" t="s">
        <v>524</v>
      </c>
      <c r="D529" s="6" t="s">
        <v>6</v>
      </c>
      <c r="E529" s="7">
        <f>E530+E534+E536+E538+E540</f>
        <v>2760.44</v>
      </c>
    </row>
    <row r="530" spans="2:5" s="8" customFormat="1" ht="25.5" x14ac:dyDescent="0.2">
      <c r="B530" s="4" t="s">
        <v>151</v>
      </c>
      <c r="C530" s="5" t="s">
        <v>525</v>
      </c>
      <c r="D530" s="6" t="s">
        <v>6</v>
      </c>
      <c r="E530" s="7">
        <f>E531+E532+E533</f>
        <v>387.81</v>
      </c>
    </row>
    <row r="531" spans="2:5" ht="76.5" x14ac:dyDescent="0.2">
      <c r="B531" s="4" t="s">
        <v>36</v>
      </c>
      <c r="C531" s="5" t="s">
        <v>525</v>
      </c>
      <c r="D531" s="6" t="s">
        <v>37</v>
      </c>
      <c r="E531" s="7">
        <f>[1]ведомств25!I12</f>
        <v>62.5</v>
      </c>
    </row>
    <row r="532" spans="2:5" ht="25.5" x14ac:dyDescent="0.2">
      <c r="B532" s="4" t="s">
        <v>13</v>
      </c>
      <c r="C532" s="5" t="s">
        <v>525</v>
      </c>
      <c r="D532" s="6" t="s">
        <v>14</v>
      </c>
      <c r="E532" s="7">
        <f>[1]ведомств25!I13</f>
        <v>317.31</v>
      </c>
    </row>
    <row r="533" spans="2:5" x14ac:dyDescent="0.2">
      <c r="B533" s="4" t="s">
        <v>76</v>
      </c>
      <c r="C533" s="5" t="s">
        <v>525</v>
      </c>
      <c r="D533" s="6" t="s">
        <v>77</v>
      </c>
      <c r="E533" s="7">
        <f>[1]ведомств25!I14</f>
        <v>8</v>
      </c>
    </row>
    <row r="534" spans="2:5" s="8" customFormat="1" ht="25.5" x14ac:dyDescent="0.2">
      <c r="B534" s="4" t="s">
        <v>153</v>
      </c>
      <c r="C534" s="5" t="s">
        <v>526</v>
      </c>
      <c r="D534" s="6" t="s">
        <v>6</v>
      </c>
      <c r="E534" s="7">
        <f>E535</f>
        <v>2000.43</v>
      </c>
    </row>
    <row r="535" spans="2:5" ht="76.5" x14ac:dyDescent="0.2">
      <c r="B535" s="4" t="s">
        <v>36</v>
      </c>
      <c r="C535" s="5" t="s">
        <v>526</v>
      </c>
      <c r="D535" s="6" t="s">
        <v>37</v>
      </c>
      <c r="E535" s="7">
        <f>[1]ведомств25!I16</f>
        <v>2000.43</v>
      </c>
    </row>
    <row r="536" spans="2:5" s="8" customFormat="1" ht="63.75" x14ac:dyDescent="0.2">
      <c r="B536" s="4" t="s">
        <v>241</v>
      </c>
      <c r="C536" s="5" t="s">
        <v>527</v>
      </c>
      <c r="D536" s="6" t="s">
        <v>6</v>
      </c>
      <c r="E536" s="7">
        <f>E537</f>
        <v>222.2</v>
      </c>
    </row>
    <row r="537" spans="2:5" ht="25.5" x14ac:dyDescent="0.2">
      <c r="B537" s="4" t="s">
        <v>13</v>
      </c>
      <c r="C537" s="5" t="s">
        <v>527</v>
      </c>
      <c r="D537" s="6" t="s">
        <v>14</v>
      </c>
      <c r="E537" s="7">
        <f>[1]ведомств25!I18</f>
        <v>222.2</v>
      </c>
    </row>
    <row r="538" spans="2:5" s="8" customFormat="1" ht="38.25" x14ac:dyDescent="0.2">
      <c r="B538" s="4" t="s">
        <v>157</v>
      </c>
      <c r="C538" s="5" t="s">
        <v>528</v>
      </c>
      <c r="D538" s="6" t="s">
        <v>6</v>
      </c>
      <c r="E538" s="7">
        <f>E539</f>
        <v>130</v>
      </c>
    </row>
    <row r="539" spans="2:5" ht="25.5" x14ac:dyDescent="0.2">
      <c r="B539" s="4" t="s">
        <v>13</v>
      </c>
      <c r="C539" s="5" t="s">
        <v>528</v>
      </c>
      <c r="D539" s="6" t="s">
        <v>14</v>
      </c>
      <c r="E539" s="7">
        <f>[1]ведомств25!I25</f>
        <v>130</v>
      </c>
    </row>
    <row r="540" spans="2:5" s="8" customFormat="1" ht="25.5" x14ac:dyDescent="0.2">
      <c r="B540" s="4" t="s">
        <v>159</v>
      </c>
      <c r="C540" s="5" t="s">
        <v>529</v>
      </c>
      <c r="D540" s="6" t="s">
        <v>6</v>
      </c>
      <c r="E540" s="7">
        <f>E541</f>
        <v>20</v>
      </c>
    </row>
    <row r="541" spans="2:5" ht="25.5" x14ac:dyDescent="0.2">
      <c r="B541" s="4" t="s">
        <v>13</v>
      </c>
      <c r="C541" s="5" t="s">
        <v>529</v>
      </c>
      <c r="D541" s="6" t="s">
        <v>14</v>
      </c>
      <c r="E541" s="7">
        <f>[1]ведомств25!I20</f>
        <v>20</v>
      </c>
    </row>
    <row r="542" spans="2:5" s="8" customFormat="1" ht="51" x14ac:dyDescent="0.2">
      <c r="B542" s="4" t="s">
        <v>530</v>
      </c>
      <c r="C542" s="5" t="s">
        <v>531</v>
      </c>
      <c r="D542" s="6" t="s">
        <v>6</v>
      </c>
      <c r="E542" s="7">
        <f>E543+E547+E549+E551</f>
        <v>2599.86</v>
      </c>
    </row>
    <row r="543" spans="2:5" s="8" customFormat="1" ht="25.5" x14ac:dyDescent="0.2">
      <c r="B543" s="4" t="s">
        <v>151</v>
      </c>
      <c r="C543" s="5" t="s">
        <v>532</v>
      </c>
      <c r="D543" s="6" t="s">
        <v>6</v>
      </c>
      <c r="E543" s="7">
        <f>E544+E545+E546</f>
        <v>197.5</v>
      </c>
    </row>
    <row r="544" spans="2:5" ht="76.5" x14ac:dyDescent="0.2">
      <c r="B544" s="4" t="s">
        <v>36</v>
      </c>
      <c r="C544" s="5" t="s">
        <v>532</v>
      </c>
      <c r="D544" s="6" t="s">
        <v>37</v>
      </c>
      <c r="E544" s="7">
        <f>[1]ведомств25!I737</f>
        <v>109.37</v>
      </c>
    </row>
    <row r="545" spans="2:5" ht="25.5" x14ac:dyDescent="0.2">
      <c r="B545" s="4" t="s">
        <v>13</v>
      </c>
      <c r="C545" s="5" t="s">
        <v>532</v>
      </c>
      <c r="D545" s="6" t="s">
        <v>14</v>
      </c>
      <c r="E545" s="7">
        <f>[1]ведомств25!I738</f>
        <v>78.13</v>
      </c>
    </row>
    <row r="546" spans="2:5" x14ac:dyDescent="0.2">
      <c r="B546" s="4" t="s">
        <v>76</v>
      </c>
      <c r="C546" s="5" t="s">
        <v>532</v>
      </c>
      <c r="D546" s="6" t="s">
        <v>77</v>
      </c>
      <c r="E546" s="7">
        <f>[1]ведомств25!I739</f>
        <v>10</v>
      </c>
    </row>
    <row r="547" spans="2:5" s="8" customFormat="1" ht="25.5" x14ac:dyDescent="0.2">
      <c r="B547" s="4" t="s">
        <v>153</v>
      </c>
      <c r="C547" s="5" t="s">
        <v>533</v>
      </c>
      <c r="D547" s="6" t="s">
        <v>6</v>
      </c>
      <c r="E547" s="7">
        <f>E548</f>
        <v>2196.36</v>
      </c>
    </row>
    <row r="548" spans="2:5" ht="76.5" x14ac:dyDescent="0.2">
      <c r="B548" s="4" t="s">
        <v>36</v>
      </c>
      <c r="C548" s="5" t="s">
        <v>533</v>
      </c>
      <c r="D548" s="6" t="s">
        <v>37</v>
      </c>
      <c r="E548" s="7">
        <f>[1]ведомств25!I741</f>
        <v>2196.36</v>
      </c>
    </row>
    <row r="549" spans="2:5" s="8" customFormat="1" ht="63.75" x14ac:dyDescent="0.2">
      <c r="B549" s="4" t="s">
        <v>534</v>
      </c>
      <c r="C549" s="5" t="s">
        <v>535</v>
      </c>
      <c r="D549" s="6" t="s">
        <v>6</v>
      </c>
      <c r="E549" s="7">
        <f>E550</f>
        <v>196</v>
      </c>
    </row>
    <row r="550" spans="2:5" ht="25.5" x14ac:dyDescent="0.2">
      <c r="B550" s="4" t="s">
        <v>13</v>
      </c>
      <c r="C550" s="5" t="s">
        <v>535</v>
      </c>
      <c r="D550" s="6" t="s">
        <v>14</v>
      </c>
      <c r="E550" s="7">
        <f>[1]ведомств25!I743</f>
        <v>196</v>
      </c>
    </row>
    <row r="551" spans="2:5" s="8" customFormat="1" ht="25.5" x14ac:dyDescent="0.2">
      <c r="B551" s="4" t="s">
        <v>159</v>
      </c>
      <c r="C551" s="5" t="s">
        <v>536</v>
      </c>
      <c r="D551" s="6" t="s">
        <v>6</v>
      </c>
      <c r="E551" s="7">
        <f>E552</f>
        <v>10</v>
      </c>
    </row>
    <row r="552" spans="2:5" ht="25.5" x14ac:dyDescent="0.2">
      <c r="B552" s="4" t="s">
        <v>13</v>
      </c>
      <c r="C552" s="5" t="s">
        <v>536</v>
      </c>
      <c r="D552" s="6" t="s">
        <v>14</v>
      </c>
      <c r="E552" s="7">
        <f>[1]ведомств25!I745</f>
        <v>10</v>
      </c>
    </row>
    <row r="553" spans="2:5" s="8" customFormat="1" ht="38.25" x14ac:dyDescent="0.2">
      <c r="B553" s="4" t="s">
        <v>537</v>
      </c>
      <c r="C553" s="5" t="s">
        <v>538</v>
      </c>
      <c r="D553" s="6" t="s">
        <v>6</v>
      </c>
      <c r="E553" s="7">
        <f>E554+E558+E560+E562+E564+E566+E568+E570+E572+E574+E576+E578+E580+E582</f>
        <v>84116.06</v>
      </c>
    </row>
    <row r="554" spans="2:5" s="8" customFormat="1" ht="25.5" x14ac:dyDescent="0.2">
      <c r="B554" s="4" t="s">
        <v>151</v>
      </c>
      <c r="C554" s="5" t="s">
        <v>539</v>
      </c>
      <c r="D554" s="6" t="s">
        <v>6</v>
      </c>
      <c r="E554" s="7">
        <f>E555+E556+E557</f>
        <v>8033.26</v>
      </c>
    </row>
    <row r="555" spans="2:5" ht="76.5" x14ac:dyDescent="0.2">
      <c r="B555" s="4" t="s">
        <v>36</v>
      </c>
      <c r="C555" s="5" t="s">
        <v>539</v>
      </c>
      <c r="D555" s="6" t="s">
        <v>37</v>
      </c>
      <c r="E555" s="7">
        <f>[1]ведомств25!I673+[1]ведомств25!I752+[1]ведомств25!I827+[1]ведомств25!I901+[1]ведомств25!I970+[1]ведомств25!I1042+[1]ведомств25!I1113+[1]ведомств25!I1184</f>
        <v>1052.02</v>
      </c>
    </row>
    <row r="556" spans="2:5" ht="25.5" x14ac:dyDescent="0.2">
      <c r="B556" s="4" t="s">
        <v>13</v>
      </c>
      <c r="C556" s="5" t="s">
        <v>539</v>
      </c>
      <c r="D556" s="6" t="s">
        <v>14</v>
      </c>
      <c r="E556" s="7">
        <f>[1]ведомств25!I674+[1]ведомств25!I753+[1]ведомств25!I828+[1]ведомств25!I902+[1]ведомств25!I971+[1]ведомств25!I1043+[1]ведомств25!I1114+[1]ведомств25!I1185</f>
        <v>5895.18</v>
      </c>
    </row>
    <row r="557" spans="2:5" x14ac:dyDescent="0.2">
      <c r="B557" s="4" t="s">
        <v>76</v>
      </c>
      <c r="C557" s="5" t="s">
        <v>539</v>
      </c>
      <c r="D557" s="6" t="s">
        <v>77</v>
      </c>
      <c r="E557" s="7">
        <f>[1]ведомств25!I675+[1]ведомств25!I754+[1]ведомств25!I829+[1]ведомств25!I903+[1]ведомств25!I972+[1]ведомств25!I1044+[1]ведомств25!I1115+[1]ведомств25!I1186</f>
        <v>1086.06</v>
      </c>
    </row>
    <row r="558" spans="2:5" s="8" customFormat="1" ht="25.5" x14ac:dyDescent="0.2">
      <c r="B558" s="4" t="s">
        <v>153</v>
      </c>
      <c r="C558" s="5" t="s">
        <v>540</v>
      </c>
      <c r="D558" s="6" t="s">
        <v>6</v>
      </c>
      <c r="E558" s="7">
        <f>E559</f>
        <v>28790.469999999998</v>
      </c>
    </row>
    <row r="559" spans="2:5" ht="76.5" x14ac:dyDescent="0.2">
      <c r="B559" s="4" t="s">
        <v>36</v>
      </c>
      <c r="C559" s="5" t="s">
        <v>540</v>
      </c>
      <c r="D559" s="6" t="s">
        <v>37</v>
      </c>
      <c r="E559" s="7">
        <f>[1]ведомств25!I677+[1]ведомств25!I756+[1]ведомств25!I831+[1]ведомств25!I905+[1]ведомств25!I974+[1]ведомств25!I1046+[1]ведомств25!I1117+[1]ведомств25!I1188</f>
        <v>28790.469999999998</v>
      </c>
    </row>
    <row r="560" spans="2:5" s="8" customFormat="1" ht="25.5" x14ac:dyDescent="0.2">
      <c r="B560" s="4" t="s">
        <v>541</v>
      </c>
      <c r="C560" s="5" t="s">
        <v>542</v>
      </c>
      <c r="D560" s="6" t="s">
        <v>6</v>
      </c>
      <c r="E560" s="7">
        <f>E561</f>
        <v>38923.230000000003</v>
      </c>
    </row>
    <row r="561" spans="2:5" x14ac:dyDescent="0.2">
      <c r="B561" s="4" t="s">
        <v>76</v>
      </c>
      <c r="C561" s="5" t="s">
        <v>542</v>
      </c>
      <c r="D561" s="6" t="s">
        <v>77</v>
      </c>
      <c r="E561" s="7">
        <f>[1]ведомств25!I328</f>
        <v>38923.230000000003</v>
      </c>
    </row>
    <row r="562" spans="2:5" s="8" customFormat="1" ht="63.75" x14ac:dyDescent="0.2">
      <c r="B562" s="4" t="s">
        <v>241</v>
      </c>
      <c r="C562" s="5" t="s">
        <v>543</v>
      </c>
      <c r="D562" s="6" t="s">
        <v>6</v>
      </c>
      <c r="E562" s="7">
        <f>E563</f>
        <v>1055.72</v>
      </c>
    </row>
    <row r="563" spans="2:5" ht="25.5" x14ac:dyDescent="0.2">
      <c r="B563" s="4" t="s">
        <v>13</v>
      </c>
      <c r="C563" s="5" t="s">
        <v>543</v>
      </c>
      <c r="D563" s="6" t="s">
        <v>14</v>
      </c>
      <c r="E563" s="7">
        <f>[1]ведомств25!I679+[1]ведомств25!I758+[1]ведомств25!I833+[1]ведомств25!I907+[1]ведомств25!I976+[1]ведомств25!I1048+[1]ведомств25!I1119+[1]ведомств25!I1190</f>
        <v>1055.72</v>
      </c>
    </row>
    <row r="564" spans="2:5" s="8" customFormat="1" ht="25.5" x14ac:dyDescent="0.2">
      <c r="B564" s="4" t="s">
        <v>544</v>
      </c>
      <c r="C564" s="5" t="s">
        <v>545</v>
      </c>
      <c r="D564" s="6" t="s">
        <v>6</v>
      </c>
      <c r="E564" s="7">
        <f>E565</f>
        <v>184.8</v>
      </c>
    </row>
    <row r="565" spans="2:5" ht="25.5" x14ac:dyDescent="0.2">
      <c r="B565" s="4" t="s">
        <v>13</v>
      </c>
      <c r="C565" s="5" t="s">
        <v>545</v>
      </c>
      <c r="D565" s="6" t="s">
        <v>14</v>
      </c>
      <c r="E565" s="7">
        <f>[1]ведомств25!I892+[1]ведомств25!I1175</f>
        <v>184.8</v>
      </c>
    </row>
    <row r="566" spans="2:5" s="8" customFormat="1" ht="25.5" x14ac:dyDescent="0.2">
      <c r="B566" s="4" t="s">
        <v>546</v>
      </c>
      <c r="C566" s="5" t="s">
        <v>547</v>
      </c>
      <c r="D566" s="6" t="s">
        <v>6</v>
      </c>
      <c r="E566" s="7">
        <f>E567</f>
        <v>255.20999999999998</v>
      </c>
    </row>
    <row r="567" spans="2:5" ht="25.5" x14ac:dyDescent="0.2">
      <c r="B567" s="4" t="s">
        <v>13</v>
      </c>
      <c r="C567" s="5" t="s">
        <v>547</v>
      </c>
      <c r="D567" s="6" t="s">
        <v>14</v>
      </c>
      <c r="E567" s="7">
        <f>[1]ведомств25!I894+[1]ведомств25!I1035+[1]ведомств25!I1177</f>
        <v>255.20999999999998</v>
      </c>
    </row>
    <row r="568" spans="2:5" s="8" customFormat="1" ht="38.25" x14ac:dyDescent="0.2">
      <c r="B568" s="4" t="s">
        <v>548</v>
      </c>
      <c r="C568" s="5" t="s">
        <v>549</v>
      </c>
      <c r="D568" s="6" t="s">
        <v>6</v>
      </c>
      <c r="E568" s="7">
        <f>E569</f>
        <v>430</v>
      </c>
    </row>
    <row r="569" spans="2:5" ht="38.25" x14ac:dyDescent="0.2">
      <c r="B569" s="4" t="s">
        <v>135</v>
      </c>
      <c r="C569" s="5" t="s">
        <v>549</v>
      </c>
      <c r="D569" s="6" t="s">
        <v>136</v>
      </c>
      <c r="E569" s="7">
        <f>[1]ведомств25!I146</f>
        <v>430</v>
      </c>
    </row>
    <row r="570" spans="2:5" s="8" customFormat="1" ht="38.25" x14ac:dyDescent="0.2">
      <c r="B570" s="4" t="s">
        <v>157</v>
      </c>
      <c r="C570" s="5" t="s">
        <v>550</v>
      </c>
      <c r="D570" s="6" t="s">
        <v>6</v>
      </c>
      <c r="E570" s="7">
        <f>E571</f>
        <v>444.65000000000003</v>
      </c>
    </row>
    <row r="571" spans="2:5" ht="25.5" x14ac:dyDescent="0.2">
      <c r="B571" s="4" t="s">
        <v>13</v>
      </c>
      <c r="C571" s="5" t="s">
        <v>550</v>
      </c>
      <c r="D571" s="6" t="s">
        <v>14</v>
      </c>
      <c r="E571" s="7">
        <f>[1]ведомств25!I692+[1]ведомств25!I771+[1]ведомств25!I846+[1]ведомств25!I920+[1]ведомств25!I989+[1]ведомств25!I1061+[1]ведомств25!I1131+[1]ведомств25!I1203</f>
        <v>444.65000000000003</v>
      </c>
    </row>
    <row r="572" spans="2:5" s="8" customFormat="1" ht="25.5" x14ac:dyDescent="0.2">
      <c r="B572" s="4" t="s">
        <v>159</v>
      </c>
      <c r="C572" s="5" t="s">
        <v>551</v>
      </c>
      <c r="D572" s="6" t="s">
        <v>6</v>
      </c>
      <c r="E572" s="7">
        <f>E573</f>
        <v>834.28999999999985</v>
      </c>
    </row>
    <row r="573" spans="2:5" ht="25.5" x14ac:dyDescent="0.2">
      <c r="B573" s="4" t="s">
        <v>13</v>
      </c>
      <c r="C573" s="5" t="s">
        <v>551</v>
      </c>
      <c r="D573" s="6" t="s">
        <v>14</v>
      </c>
      <c r="E573" s="7">
        <f>[1]ведомств25!I681+[1]ведомств25!I760+[1]ведомств25!I773+[1]ведомств25!I835+[1]ведомств25!I848+[1]ведомств25!I909+[1]ведомств25!I978+[1]ведомств25!I1050+[1]ведомств25!I1121+[1]ведомств25!I1192</f>
        <v>834.28999999999985</v>
      </c>
    </row>
    <row r="574" spans="2:5" s="8" customFormat="1" x14ac:dyDescent="0.2">
      <c r="B574" s="9" t="s">
        <v>552</v>
      </c>
      <c r="C574" s="11" t="s">
        <v>553</v>
      </c>
      <c r="D574" s="6" t="s">
        <v>6</v>
      </c>
      <c r="E574" s="7">
        <f>E575</f>
        <v>2061.34</v>
      </c>
    </row>
    <row r="575" spans="2:5" ht="25.5" x14ac:dyDescent="0.2">
      <c r="B575" s="9" t="s">
        <v>13</v>
      </c>
      <c r="C575" s="11" t="s">
        <v>553</v>
      </c>
      <c r="D575" s="6" t="s">
        <v>14</v>
      </c>
      <c r="E575" s="7">
        <f>[1]ведомств25!I87</f>
        <v>2061.34</v>
      </c>
    </row>
    <row r="576" spans="2:5" s="8" customFormat="1" ht="51" x14ac:dyDescent="0.2">
      <c r="B576" s="4" t="s">
        <v>554</v>
      </c>
      <c r="C576" s="5" t="s">
        <v>555</v>
      </c>
      <c r="D576" s="6" t="s">
        <v>6</v>
      </c>
      <c r="E576" s="7">
        <f>E577</f>
        <v>60.32</v>
      </c>
    </row>
    <row r="577" spans="2:5" ht="25.5" x14ac:dyDescent="0.2">
      <c r="B577" s="4" t="s">
        <v>13</v>
      </c>
      <c r="C577" s="5" t="s">
        <v>555</v>
      </c>
      <c r="D577" s="6" t="s">
        <v>14</v>
      </c>
      <c r="E577" s="7">
        <f>[1]ведомств25!I694+[1]ведомств25!I775+[1]ведомств25!I922+[1]ведомств25!I991+[1]ведомств25!I1063+[1]ведомств25!I1133+[1]ведомств25!I1205</f>
        <v>60.32</v>
      </c>
    </row>
    <row r="578" spans="2:5" s="8" customFormat="1" ht="76.5" x14ac:dyDescent="0.2">
      <c r="B578" s="4" t="s">
        <v>556</v>
      </c>
      <c r="C578" s="5" t="s">
        <v>557</v>
      </c>
      <c r="D578" s="6" t="s">
        <v>6</v>
      </c>
      <c r="E578" s="7">
        <f>E579</f>
        <v>200</v>
      </c>
    </row>
    <row r="579" spans="2:5" ht="25.5" x14ac:dyDescent="0.2">
      <c r="B579" s="4" t="s">
        <v>13</v>
      </c>
      <c r="C579" s="5" t="s">
        <v>557</v>
      </c>
      <c r="D579" s="6" t="s">
        <v>14</v>
      </c>
      <c r="E579" s="7">
        <f>[1]ведомств25!I76</f>
        <v>200</v>
      </c>
    </row>
    <row r="580" spans="2:5" s="8" customFormat="1" ht="38.25" x14ac:dyDescent="0.2">
      <c r="B580" s="9" t="s">
        <v>558</v>
      </c>
      <c r="C580" s="5" t="s">
        <v>559</v>
      </c>
      <c r="D580" s="6" t="s">
        <v>6</v>
      </c>
      <c r="E580" s="7">
        <f>E581</f>
        <v>1605.77</v>
      </c>
    </row>
    <row r="581" spans="2:5" ht="76.5" x14ac:dyDescent="0.2">
      <c r="B581" s="4" t="s">
        <v>36</v>
      </c>
      <c r="C581" s="5" t="s">
        <v>559</v>
      </c>
      <c r="D581" s="6" t="s">
        <v>37</v>
      </c>
      <c r="E581" s="7">
        <f>[1]ведомств25!I700+[1]ведомств25!I781+[1]ведомств25!I854+[1]ведомств25!I928+[1]ведомств25!I997+[1]ведомств25!I1069+[1]ведомств25!I1139+[1]ведомств25!I1211</f>
        <v>1605.77</v>
      </c>
    </row>
    <row r="582" spans="2:5" ht="25.5" x14ac:dyDescent="0.2">
      <c r="B582" s="9" t="s">
        <v>560</v>
      </c>
      <c r="C582" s="11" t="s">
        <v>561</v>
      </c>
      <c r="D582" s="12">
        <v>0</v>
      </c>
      <c r="E582" s="7">
        <f>E583</f>
        <v>1237</v>
      </c>
    </row>
    <row r="583" spans="2:5" ht="25.5" x14ac:dyDescent="0.2">
      <c r="B583" s="9" t="s">
        <v>13</v>
      </c>
      <c r="C583" s="11" t="s">
        <v>561</v>
      </c>
      <c r="D583" s="12" t="s">
        <v>14</v>
      </c>
      <c r="E583" s="7">
        <f>[1]ведомств25!I715+[1]ведомств25!I803+[1]ведомств25!I867+[1]ведомств25!I948+[1]ведомств25!I1012+[1]ведомств25!I1091+[1]ведомств25!I1152</f>
        <v>1237</v>
      </c>
    </row>
    <row r="584" spans="2:5" x14ac:dyDescent="0.2">
      <c r="B584" s="19"/>
      <c r="C584" s="19"/>
      <c r="D584" s="19"/>
      <c r="E584" s="20">
        <f>E528+E452+E443+E425+E349+E328+E265+E256+E138+E10</f>
        <v>1080672.2689999999</v>
      </c>
    </row>
    <row r="586" spans="2:5" x14ac:dyDescent="0.2">
      <c r="E586" s="21">
        <f>E584-[1]ведомств25!I1238</f>
        <v>0</v>
      </c>
    </row>
  </sheetData>
  <mergeCells count="1">
    <mergeCell ref="B2:E6"/>
  </mergeCell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2024-10-30T11:46:44Z</dcterms:created>
  <dcterms:modified xsi:type="dcterms:W3CDTF">2024-10-31T05:17:53Z</dcterms:modified>
</cp:coreProperties>
</file>