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риложение 10" sheetId="1" r:id="rId1"/>
  </sheets>
  <externalReferences>
    <externalReference r:id="rId2"/>
  </externalReferences>
  <calcPr calcId="144525" iterate="1"/>
</workbook>
</file>

<file path=xl/calcChain.xml><?xml version="1.0" encoding="utf-8"?>
<calcChain xmlns="http://schemas.openxmlformats.org/spreadsheetml/2006/main">
  <c r="F48" i="1" l="1"/>
  <c r="E48" i="1"/>
  <c r="F44" i="1"/>
  <c r="E44" i="1"/>
  <c r="F42" i="1"/>
  <c r="F40" i="1" s="1"/>
  <c r="E42" i="1"/>
  <c r="E40" i="1" s="1"/>
  <c r="F41" i="1"/>
  <c r="E41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E26" i="1" s="1"/>
  <c r="F30" i="1"/>
  <c r="E30" i="1"/>
  <c r="F29" i="1"/>
  <c r="E29" i="1"/>
  <c r="F28" i="1"/>
  <c r="E28" i="1"/>
  <c r="F27" i="1"/>
  <c r="F26" i="1" s="1"/>
  <c r="E27" i="1"/>
  <c r="F25" i="1"/>
  <c r="E25" i="1"/>
  <c r="F24" i="1"/>
  <c r="F23" i="1" s="1"/>
  <c r="E24" i="1"/>
  <c r="E23" i="1" s="1"/>
  <c r="F22" i="1"/>
  <c r="E22" i="1"/>
  <c r="F21" i="1"/>
  <c r="F19" i="1" s="1"/>
  <c r="E21" i="1"/>
  <c r="E19" i="1" s="1"/>
  <c r="F20" i="1"/>
  <c r="E20" i="1"/>
  <c r="F18" i="1"/>
  <c r="E18" i="1"/>
  <c r="F17" i="1"/>
  <c r="F16" i="1" s="1"/>
  <c r="E17" i="1"/>
  <c r="E16" i="1" s="1"/>
  <c r="F15" i="1"/>
  <c r="F14" i="1" s="1"/>
  <c r="E15" i="1"/>
  <c r="E14" i="1" s="1"/>
  <c r="F13" i="1"/>
  <c r="E13" i="1"/>
  <c r="F12" i="1"/>
  <c r="E12" i="1"/>
  <c r="F11" i="1"/>
  <c r="E11" i="1"/>
  <c r="F10" i="1"/>
  <c r="E10" i="1"/>
  <c r="F9" i="1"/>
  <c r="F7" i="1" s="1"/>
  <c r="E9" i="1"/>
  <c r="E7" i="1" s="1"/>
  <c r="F8" i="1"/>
  <c r="E8" i="1"/>
  <c r="E43" i="1" l="1"/>
  <c r="E45" i="1" s="1"/>
  <c r="E50" i="1" s="1"/>
  <c r="F43" i="1"/>
  <c r="F45" i="1" s="1"/>
  <c r="F50" i="1" s="1"/>
</calcChain>
</file>

<file path=xl/sharedStrings.xml><?xml version="1.0" encoding="utf-8"?>
<sst xmlns="http://schemas.openxmlformats.org/spreadsheetml/2006/main" count="46" uniqueCount="46">
  <si>
    <t>Наименование</t>
  </si>
  <si>
    <t>Р</t>
  </si>
  <si>
    <t>ПР</t>
  </si>
  <si>
    <t>2026 год</t>
  </si>
  <si>
    <t>2027 год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</si>
  <si>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</si>
  <si>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</si>
  <si>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</si>
  <si>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</si>
  <si>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</si>
  <si>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</si>
  <si>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</si>
  <si>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</si>
  <si>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</si>
  <si>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</si>
  <si>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</si>
  <si>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</si>
  <si>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</si>
  <si>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</si>
  <si>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</si>
  <si>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</si>
  <si>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</si>
  <si>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</si>
  <si>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</si>
  <si>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</si>
  <si>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</si>
  <si>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</si>
  <si>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</si>
  <si>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</si>
  <si>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</si>
  <si>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</si>
  <si>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</si>
  <si>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</si>
  <si>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</si>
  <si>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</si>
  <si>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</si>
  <si>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</si>
  <si>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</si>
  <si>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</si>
  <si>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</si>
  <si>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</si>
  <si>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Всего</t>
  </si>
  <si>
    <t>Условно утвержденные расходы</t>
  </si>
  <si>
    <t>ИТОГО</t>
  </si>
  <si>
    <t>тыс. рублей</t>
  </si>
  <si>
    <t xml:space="preserve">РАСПРЕДЕЛЕНИЕ
бюджетных ассигнований по разделам, подразделам  классификации расходов местного бюджета на плановый период 2026 и 2027 годов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</si>
</sst>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;[Red]\-000;&quot;&quot;"/>
    <numFmt numFmtId="165" formatCode="00;[Red]\-00;&quot;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9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2" fillId="0" borderId="0" xfId="1"/>
    <xf numFmtId="164" fontId="3" fillId="0" borderId="1" xfId="2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2" applyNumberFormat="1" applyFont="1" applyFill="1" applyBorder="1" applyAlignment="1" applyProtection="1">
      <alignment horizontal="right" vertical="center" wrapText="1"/>
      <protection hidden="1"/>
    </xf>
    <xf numFmtId="0" fontId="3" fillId="0" borderId="1" xfId="1" applyFont="1" applyFill="1" applyBorder="1"/>
    <xf numFmtId="4" fontId="3" fillId="0" borderId="1" xfId="1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" xfId="3" applyFont="1" applyBorder="1" applyProtection="1">
      <protection hidden="1"/>
    </xf>
    <xf numFmtId="0" fontId="5" fillId="0" borderId="1" xfId="1" applyFont="1" applyFill="1" applyBorder="1"/>
    <xf numFmtId="4" fontId="5" fillId="0" borderId="1" xfId="1" applyNumberFormat="1" applyFont="1" applyFill="1" applyBorder="1" applyAlignment="1">
      <alignment horizontal="right" vertical="center"/>
    </xf>
    <xf numFmtId="0" fontId="3" fillId="0" borderId="1" xfId="1" applyFont="1" applyBorder="1" applyAlignment="1" applyProtection="1">
      <alignment horizontal="left" vertical="center" wrapText="1"/>
      <protection hidden="1"/>
    </xf>
    <xf numFmtId="0" fontId="3" fillId="0" borderId="1" xfId="1" applyFont="1" applyBorder="1"/>
    <xf numFmtId="4" fontId="3" fillId="0" borderId="1" xfId="1" applyNumberFormat="1" applyFont="1" applyBorder="1"/>
    <xf numFmtId="0" fontId="5" fillId="0" borderId="1" xfId="1" applyFont="1" applyBorder="1" applyAlignment="1" applyProtection="1">
      <alignment horizontal="left" vertical="center" wrapText="1"/>
      <protection hidden="1"/>
    </xf>
    <xf numFmtId="4" fontId="5" fillId="0" borderId="1" xfId="1" applyNumberFormat="1" applyFont="1" applyBorder="1"/>
    <xf numFmtId="4" fontId="2" fillId="0" borderId="0" xfId="1" applyNumberFormat="1"/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</cellXfs>
  <cellStyles count="68">
    <cellStyle name="Обычный" xfId="0" builtinId="0"/>
    <cellStyle name="Обычный 10" xfId="4"/>
    <cellStyle name="Обычный 11" xfId="5"/>
    <cellStyle name="Обычный 11 2" xfId="6"/>
    <cellStyle name="Обычный 12" xfId="7"/>
    <cellStyle name="Обычный 13" xfId="8"/>
    <cellStyle name="Обычный 14" xfId="9"/>
    <cellStyle name="Обычный 15" xfId="1"/>
    <cellStyle name="Обычный 2" xfId="3"/>
    <cellStyle name="Обычный 2 10" xfId="2"/>
    <cellStyle name="Обычный 2 10 2" xfId="10"/>
    <cellStyle name="Обычный 2 10 3" xfId="11"/>
    <cellStyle name="Обычный 2 10_Копия Xl0000019" xfId="12"/>
    <cellStyle name="Обычный 2 11" xfId="13"/>
    <cellStyle name="Обычный 2 11 2" xfId="14"/>
    <cellStyle name="Обычный 2 11_Копия Xl0000019" xfId="15"/>
    <cellStyle name="Обычный 2 12" xfId="16"/>
    <cellStyle name="Обычный 2 12 2" xfId="17"/>
    <cellStyle name="Обычный 2 12_Копия Xl0000019" xfId="18"/>
    <cellStyle name="Обычный 2 13" xfId="19"/>
    <cellStyle name="Обычный 2 13 2" xfId="20"/>
    <cellStyle name="Обычный 2 13_Копия Xl0000019" xfId="21"/>
    <cellStyle name="Обычный 2 14" xfId="22"/>
    <cellStyle name="Обычный 2 14 2" xfId="23"/>
    <cellStyle name="Обычный 2 14_Копия Xl0000019" xfId="24"/>
    <cellStyle name="Обычный 2 15" xfId="25"/>
    <cellStyle name="Обычный 2 16" xfId="26"/>
    <cellStyle name="Обычный 2 17" xfId="27"/>
    <cellStyle name="Обычный 2 17 2" xfId="28"/>
    <cellStyle name="Обычный 2 17 3" xfId="29"/>
    <cellStyle name="Обычный 2 17 4" xfId="30"/>
    <cellStyle name="Обычный 2 17 5" xfId="31"/>
    <cellStyle name="Обычный 2 17 6" xfId="32"/>
    <cellStyle name="Обычный 2 18" xfId="33"/>
    <cellStyle name="Обычный 2 18 2" xfId="34"/>
    <cellStyle name="Обычный 2 18 3" xfId="35"/>
    <cellStyle name="Обычный 2 18 4" xfId="36"/>
    <cellStyle name="Обычный 2 18 5" xfId="37"/>
    <cellStyle name="Обычный 2 18 6" xfId="38"/>
    <cellStyle name="Обычный 2 18 7" xfId="39"/>
    <cellStyle name="Обычный 2 2" xfId="40"/>
    <cellStyle name="Обычный 2 2 2" xfId="41"/>
    <cellStyle name="Обычный 2 2 3" xfId="42"/>
    <cellStyle name="Обычный 2 2_Копия Xl0000019" xfId="43"/>
    <cellStyle name="Обычный 2 3" xfId="44"/>
    <cellStyle name="Обычный 2 4" xfId="45"/>
    <cellStyle name="Обычный 2 5" xfId="46"/>
    <cellStyle name="Обычный 2 5 2" xfId="47"/>
    <cellStyle name="Обычный 2 5_Копия Xl0000019" xfId="48"/>
    <cellStyle name="Обычный 2 6" xfId="49"/>
    <cellStyle name="Обычный 2 6 2" xfId="50"/>
    <cellStyle name="Обычный 2 6_Копия Xl0000019" xfId="51"/>
    <cellStyle name="Обычный 2 7" xfId="52"/>
    <cellStyle name="Обычный 2 7 2" xfId="53"/>
    <cellStyle name="Обычный 2 7_Копия Xl0000019" xfId="54"/>
    <cellStyle name="Обычный 2 8" xfId="55"/>
    <cellStyle name="Обычный 2 8 2" xfId="56"/>
    <cellStyle name="Обычный 2 8_Копия Xl0000019" xfId="57"/>
    <cellStyle name="Обычный 2 9" xfId="58"/>
    <cellStyle name="Обычный 2 9 2" xfId="59"/>
    <cellStyle name="Обычный 2 9_Копия Xl0000019" xfId="60"/>
    <cellStyle name="Обычный 3" xfId="61"/>
    <cellStyle name="Обычный 4" xfId="62"/>
    <cellStyle name="Обычный 5" xfId="63"/>
    <cellStyle name="Обычный 6" xfId="64"/>
    <cellStyle name="Обычный 7" xfId="65"/>
    <cellStyle name="Обычный 8" xfId="66"/>
    <cellStyle name="Обычный 9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\&#1082;%20&#1073;&#1102;&#1076;&#1078;&#1077;&#1090;&#1091;%20&#1088;&#1072;&#1089;&#1095;&#1077;&#1090;&#1099;\&#1082;%20&#1073;&#1102;&#1076;&#1078;&#1077;&#1090;&#1091;%202025-2027\&#1087;&#1088;&#1086;&#1077;&#1082;&#1090;\&#1087;&#1077;&#1088;&#1074;&#1086;&#1085;&#1072;&#1095;&#1072;&#1083;&#1100;&#1085;&#1072;&#1103;%20&#1088;&#1086;&#1089;&#1087;&#1080;&#1089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_3"/>
      <sheetName val="ведомств25"/>
      <sheetName val="прогр25"/>
      <sheetName val="ведомств26-27"/>
      <sheetName val="прогр26-27"/>
      <sheetName val="РПР25"/>
      <sheetName val="РПР26-27"/>
      <sheetName val="краевые"/>
      <sheetName val="ВУС"/>
      <sheetName val="АНМО"/>
      <sheetName val="МФЦ"/>
      <sheetName val="МЦ"/>
      <sheetName val="спортшкола"/>
      <sheetName val="коммунсервис"/>
      <sheetName val="ЕДДС"/>
      <sheetName val="ДК Жур-010"/>
      <sheetName val="ДК Кит-011"/>
      <sheetName val="ДК Нов-012"/>
      <sheetName val="ДК Пад-013"/>
      <sheetName val="ДК Чер-014"/>
      <sheetName val="ДК Щел-015"/>
      <sheetName val="ДК Дол"/>
      <sheetName val="ДК Н Маяк"/>
      <sheetName val="музей"/>
      <sheetName val="биб-ка"/>
      <sheetName val="ДШИ"/>
      <sheetName val="ЦК"/>
      <sheetName val="МРОТ"/>
      <sheetName val="ЦООО"/>
      <sheetName val="Дс1"/>
      <sheetName val="СШ1"/>
      <sheetName val="СШ3"/>
      <sheetName val="патриот"/>
      <sheetName val="ДДТ"/>
      <sheetName val="ДЮКПФ"/>
      <sheetName val="МОЦ"/>
      <sheetName val="ЦБ"/>
      <sheetName val="ИП"/>
      <sheetName val="образ"/>
      <sheetName val="ведомств25 (2)"/>
      <sheetName val="прогр25 (2)"/>
      <sheetName val="ведомств26-27 (2)"/>
      <sheetName val="прогр26-27 (2)"/>
      <sheetName val="РПР25 (2)"/>
      <sheetName val="РПР26-27 (2)"/>
    </sheetNames>
    <sheetDataSet>
      <sheetData sheetId="0"/>
      <sheetData sheetId="1"/>
      <sheetData sheetId="2"/>
      <sheetData sheetId="3">
        <row r="8">
          <cell r="I8">
            <v>2464.21</v>
          </cell>
          <cell r="K8">
            <v>2439.6400000000003</v>
          </cell>
        </row>
        <row r="21">
          <cell r="I21">
            <v>80</v>
          </cell>
          <cell r="K21">
            <v>50</v>
          </cell>
        </row>
        <row r="28">
          <cell r="I28">
            <v>2643.873</v>
          </cell>
          <cell r="K28">
            <v>2643.873</v>
          </cell>
        </row>
        <row r="36">
          <cell r="I36">
            <v>49470.420000000006</v>
          </cell>
          <cell r="K36">
            <v>48848.480000000003</v>
          </cell>
        </row>
        <row r="77">
          <cell r="I77">
            <v>94.41</v>
          </cell>
          <cell r="K77">
            <v>7.28</v>
          </cell>
        </row>
        <row r="83">
          <cell r="I83">
            <v>34764.75</v>
          </cell>
          <cell r="K83">
            <v>34055.369999999995</v>
          </cell>
        </row>
        <row r="143">
          <cell r="I143">
            <v>9684.8599999999988</v>
          </cell>
          <cell r="K143">
            <v>9535.7699999999986</v>
          </cell>
        </row>
        <row r="178">
          <cell r="I178">
            <v>350</v>
          </cell>
          <cell r="K178">
            <v>250</v>
          </cell>
        </row>
        <row r="201">
          <cell r="I201">
            <v>157.63999999999999</v>
          </cell>
          <cell r="K201">
            <v>157.63999999999999</v>
          </cell>
        </row>
        <row r="209">
          <cell r="I209">
            <v>45</v>
          </cell>
          <cell r="K209">
            <v>45</v>
          </cell>
        </row>
        <row r="219">
          <cell r="I219">
            <v>193.33</v>
          </cell>
          <cell r="K219">
            <v>193.33</v>
          </cell>
        </row>
        <row r="226">
          <cell r="I226">
            <v>310</v>
          </cell>
          <cell r="K226">
            <v>310</v>
          </cell>
        </row>
        <row r="232">
          <cell r="I232">
            <v>60</v>
          </cell>
          <cell r="K232">
            <v>60</v>
          </cell>
        </row>
        <row r="238">
          <cell r="I238">
            <v>1399.14</v>
          </cell>
          <cell r="K238">
            <v>1399.14</v>
          </cell>
        </row>
        <row r="249">
          <cell r="I249">
            <v>3666.17</v>
          </cell>
          <cell r="K249">
            <v>3666.17</v>
          </cell>
        </row>
        <row r="256">
          <cell r="I256">
            <v>648.89</v>
          </cell>
          <cell r="K256">
            <v>498.89</v>
          </cell>
        </row>
        <row r="263">
          <cell r="I263">
            <v>11855.26</v>
          </cell>
          <cell r="K263">
            <v>11355.26</v>
          </cell>
        </row>
        <row r="271">
          <cell r="I271">
            <v>5106.4400000000005</v>
          </cell>
          <cell r="K271">
            <v>4996.91</v>
          </cell>
        </row>
        <row r="292">
          <cell r="I292">
            <v>13331.380000000001</v>
          </cell>
          <cell r="K292">
            <v>13331.380000000001</v>
          </cell>
        </row>
        <row r="306">
          <cell r="I306">
            <v>39665.040000000001</v>
          </cell>
          <cell r="K306">
            <v>38518.009999999995</v>
          </cell>
        </row>
        <row r="322">
          <cell r="I322">
            <v>179276.88000000003</v>
          </cell>
          <cell r="K322">
            <v>176621.22000000003</v>
          </cell>
        </row>
        <row r="351">
          <cell r="I351">
            <v>339638.93</v>
          </cell>
          <cell r="K351">
            <v>252675.98</v>
          </cell>
        </row>
        <row r="401">
          <cell r="I401">
            <v>35977.590000000004</v>
          </cell>
          <cell r="K401">
            <v>35477.590000000004</v>
          </cell>
        </row>
        <row r="426">
          <cell r="I426">
            <v>26021.120000000003</v>
          </cell>
          <cell r="K426">
            <v>25821.120000000003</v>
          </cell>
        </row>
        <row r="470">
          <cell r="I470">
            <v>5265.08</v>
          </cell>
          <cell r="K470">
            <v>5372.85</v>
          </cell>
        </row>
        <row r="485">
          <cell r="I485">
            <v>74.16</v>
          </cell>
          <cell r="K485">
            <v>71.959999999999994</v>
          </cell>
        </row>
        <row r="496">
          <cell r="I496">
            <v>15289.28</v>
          </cell>
          <cell r="K496">
            <v>15222.490000000002</v>
          </cell>
        </row>
        <row r="511">
          <cell r="I511">
            <v>87985.07</v>
          </cell>
          <cell r="K511">
            <v>85584.152999999991</v>
          </cell>
        </row>
        <row r="571">
          <cell r="I571">
            <v>17080.09</v>
          </cell>
          <cell r="K571">
            <v>16980.09</v>
          </cell>
        </row>
        <row r="590">
          <cell r="I590">
            <v>67818.739999999991</v>
          </cell>
          <cell r="K590">
            <v>66234.05</v>
          </cell>
        </row>
        <row r="640">
          <cell r="I640">
            <v>44848.79</v>
          </cell>
          <cell r="K640">
            <v>48182.789999999994</v>
          </cell>
        </row>
        <row r="656">
          <cell r="I656">
            <v>14973.670000000002</v>
          </cell>
          <cell r="K656">
            <v>14973.670000000002</v>
          </cell>
        </row>
        <row r="666">
          <cell r="I666">
            <v>5953.7</v>
          </cell>
          <cell r="K666">
            <v>6142.3</v>
          </cell>
        </row>
        <row r="679">
          <cell r="I679">
            <v>90.08</v>
          </cell>
          <cell r="K679">
            <v>90.08</v>
          </cell>
        </row>
        <row r="692">
          <cell r="I692">
            <v>351.33</v>
          </cell>
          <cell r="K692">
            <v>363.81</v>
          </cell>
        </row>
        <row r="699">
          <cell r="I699">
            <v>8779.7500000000018</v>
          </cell>
          <cell r="K699">
            <v>8188.21</v>
          </cell>
        </row>
        <row r="714">
          <cell r="I714">
            <v>1215.44</v>
          </cell>
          <cell r="K714">
            <v>1274.3600000000001</v>
          </cell>
        </row>
        <row r="730">
          <cell r="I730">
            <v>2396.2200000000003</v>
          </cell>
          <cell r="K730">
            <v>2344.8200000000002</v>
          </cell>
        </row>
        <row r="745">
          <cell r="I745">
            <v>4392.78</v>
          </cell>
          <cell r="K745">
            <v>4375.2299999999996</v>
          </cell>
        </row>
        <row r="758">
          <cell r="I758">
            <v>226.60000000000002</v>
          </cell>
          <cell r="K758">
            <v>226.60000000000002</v>
          </cell>
        </row>
        <row r="773">
          <cell r="I773">
            <v>175.66</v>
          </cell>
          <cell r="K773">
            <v>181.91</v>
          </cell>
        </row>
        <row r="780">
          <cell r="I780">
            <v>38.86</v>
          </cell>
          <cell r="K780">
            <v>38.86</v>
          </cell>
        </row>
        <row r="787">
          <cell r="I787">
            <v>468</v>
          </cell>
          <cell r="K787">
            <v>468</v>
          </cell>
        </row>
        <row r="802">
          <cell r="I802">
            <v>384.73</v>
          </cell>
          <cell r="K802">
            <v>283.95</v>
          </cell>
        </row>
        <row r="820">
          <cell r="I820">
            <v>5246.4900000000007</v>
          </cell>
          <cell r="K820">
            <v>5246.4900000000007</v>
          </cell>
        </row>
        <row r="833">
          <cell r="I833">
            <v>332.27000000000004</v>
          </cell>
          <cell r="K833">
            <v>282.27</v>
          </cell>
        </row>
        <row r="846">
          <cell r="I846">
            <v>351.33</v>
          </cell>
          <cell r="K846">
            <v>363.81</v>
          </cell>
        </row>
        <row r="853">
          <cell r="I853">
            <v>1296.9099999999999</v>
          </cell>
          <cell r="K853">
            <v>1296.9099999999999</v>
          </cell>
        </row>
        <row r="866">
          <cell r="I866">
            <v>1413.84</v>
          </cell>
          <cell r="K866">
            <v>1285.2900000000002</v>
          </cell>
        </row>
        <row r="888">
          <cell r="I888">
            <v>3881.4100000000003</v>
          </cell>
          <cell r="K888">
            <v>3810.8</v>
          </cell>
        </row>
        <row r="901">
          <cell r="I901">
            <v>111.37</v>
          </cell>
          <cell r="K901">
            <v>111.37</v>
          </cell>
        </row>
        <row r="914">
          <cell r="I914">
            <v>175.66</v>
          </cell>
          <cell r="K914">
            <v>181.91</v>
          </cell>
        </row>
        <row r="921">
          <cell r="I921">
            <v>50</v>
          </cell>
          <cell r="K921">
            <v>50</v>
          </cell>
        </row>
        <row r="928">
          <cell r="I928">
            <v>947.57</v>
          </cell>
          <cell r="K928">
            <v>947.57</v>
          </cell>
        </row>
        <row r="941">
          <cell r="I941">
            <v>632.37999999999988</v>
          </cell>
          <cell r="K941">
            <v>582.37999999999988</v>
          </cell>
        </row>
        <row r="957">
          <cell r="I957">
            <v>3533.55</v>
          </cell>
          <cell r="K957">
            <v>3533.55</v>
          </cell>
        </row>
        <row r="970">
          <cell r="I970">
            <v>121.68</v>
          </cell>
          <cell r="K970">
            <v>121.68</v>
          </cell>
        </row>
        <row r="983">
          <cell r="I983">
            <v>87.83</v>
          </cell>
          <cell r="K983">
            <v>90.95</v>
          </cell>
        </row>
        <row r="990">
          <cell r="I990">
            <v>767.3</v>
          </cell>
          <cell r="K990">
            <v>767.3</v>
          </cell>
        </row>
        <row r="1005">
          <cell r="I1005">
            <v>824.15</v>
          </cell>
          <cell r="K1005">
            <v>710.78</v>
          </cell>
        </row>
        <row r="1023">
          <cell r="I1023">
            <v>3906.45</v>
          </cell>
          <cell r="K1023">
            <v>3880.85</v>
          </cell>
        </row>
        <row r="1036">
          <cell r="I1036">
            <v>60.460000000000008</v>
          </cell>
          <cell r="K1036">
            <v>60.460000000000008</v>
          </cell>
        </row>
        <row r="1049">
          <cell r="I1049">
            <v>87.83</v>
          </cell>
          <cell r="K1049">
            <v>90.95</v>
          </cell>
        </row>
        <row r="1056">
          <cell r="I1056">
            <v>50</v>
          </cell>
          <cell r="K1056">
            <v>50</v>
          </cell>
        </row>
        <row r="1063">
          <cell r="I1063">
            <v>953.1400000000001</v>
          </cell>
          <cell r="K1063">
            <v>953.1400000000001</v>
          </cell>
        </row>
        <row r="1078">
          <cell r="I1078">
            <v>882.6</v>
          </cell>
          <cell r="K1078">
            <v>782.67000000000007</v>
          </cell>
        </row>
        <row r="1094">
          <cell r="I1094">
            <v>5809.07</v>
          </cell>
          <cell r="K1094">
            <v>5082.6100000000006</v>
          </cell>
        </row>
        <row r="1107">
          <cell r="I1107">
            <v>134.24</v>
          </cell>
          <cell r="K1107">
            <v>66.64</v>
          </cell>
        </row>
        <row r="1119">
          <cell r="I1119">
            <v>351.33</v>
          </cell>
          <cell r="K1119">
            <v>363.81</v>
          </cell>
        </row>
        <row r="1126">
          <cell r="I1126">
            <v>5075.9800000000005</v>
          </cell>
          <cell r="K1126">
            <v>6521.7500000000009</v>
          </cell>
        </row>
        <row r="1139">
          <cell r="I1139">
            <v>2443.4300000000003</v>
          </cell>
          <cell r="K1139">
            <v>1492.13</v>
          </cell>
        </row>
        <row r="1161">
          <cell r="I1161">
            <v>3759.7200000000003</v>
          </cell>
          <cell r="K1161">
            <v>3759.7200000000003</v>
          </cell>
        </row>
        <row r="1174">
          <cell r="I1174">
            <v>88.32</v>
          </cell>
          <cell r="K1174">
            <v>88.32</v>
          </cell>
        </row>
        <row r="1187">
          <cell r="I1187">
            <v>175.66</v>
          </cell>
          <cell r="K1187">
            <v>181.91</v>
          </cell>
        </row>
        <row r="1194">
          <cell r="I1194">
            <v>449.85</v>
          </cell>
          <cell r="K1194">
            <v>449.85</v>
          </cell>
        </row>
        <row r="1203">
          <cell r="I1203">
            <v>506.11999999999995</v>
          </cell>
          <cell r="K1203">
            <v>402.93</v>
          </cell>
        </row>
        <row r="1220">
          <cell r="I1220">
            <v>15135.62</v>
          </cell>
          <cell r="K1220">
            <v>30398.639999999999</v>
          </cell>
        </row>
        <row r="1225">
          <cell r="I1225">
            <v>1094356.92</v>
          </cell>
          <cell r="K1225">
            <v>1013567.68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0"/>
  <sheetViews>
    <sheetView tabSelected="1" zoomScaleNormal="100" workbookViewId="0">
      <selection activeCell="B2" sqref="B2:F3"/>
    </sheetView>
  </sheetViews>
  <sheetFormatPr defaultRowHeight="12.75" x14ac:dyDescent="0.2"/>
  <cols>
    <col min="1" max="1" width="9.140625" style="2"/>
    <col min="2" max="2" width="40.42578125" style="2" customWidth="1"/>
    <col min="3" max="3" width="7.140625" style="2" customWidth="1"/>
    <col min="4" max="4" width="8" style="2" customWidth="1"/>
    <col min="5" max="5" width="16.85546875" style="2" customWidth="1"/>
    <col min="6" max="6" width="17.42578125" style="2" customWidth="1"/>
    <col min="7" max="16384" width="9.140625" style="2"/>
  </cols>
  <sheetData>
    <row r="2" spans="2:6" x14ac:dyDescent="0.2">
      <c r="B2" s="17" t="s">
        <v>45</v>
      </c>
      <c r="C2" s="18"/>
      <c r="D2" s="18"/>
      <c r="E2" s="18"/>
      <c r="F2" s="18"/>
    </row>
    <row r="3" spans="2:6" ht="63.75" customHeight="1" x14ac:dyDescent="0.2">
      <c r="B3" s="18"/>
      <c r="C3" s="18"/>
      <c r="D3" s="18"/>
      <c r="E3" s="18"/>
      <c r="F3" s="18"/>
    </row>
    <row r="5" spans="2:6" x14ac:dyDescent="0.2">
      <c r="F5" s="2" t="s">
        <v>44</v>
      </c>
    </row>
    <row r="6" spans="2:6" x14ac:dyDescent="0.2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</row>
    <row r="7" spans="2:6" x14ac:dyDescent="0.2">
      <c r="B7" s="3" t="s">
        <v>5</v>
      </c>
      <c r="C7" s="4">
        <v>1</v>
      </c>
      <c r="D7" s="5"/>
      <c r="E7" s="6">
        <f>SUM(E8:E13)</f>
        <v>187739.09300000005</v>
      </c>
      <c r="F7" s="6">
        <f>SUM(F8:F13)</f>
        <v>184186.69300000003</v>
      </c>
    </row>
    <row r="8" spans="2:6" ht="38.25" x14ac:dyDescent="0.2">
      <c r="B8" s="3" t="s">
        <v>6</v>
      </c>
      <c r="C8" s="4">
        <v>1</v>
      </c>
      <c r="D8" s="4">
        <v>2</v>
      </c>
      <c r="E8" s="6">
        <f>'[1]ведомств26-27'!I28</f>
        <v>2643.873</v>
      </c>
      <c r="F8" s="6">
        <f>'[1]ведомств26-27'!K28</f>
        <v>2643.873</v>
      </c>
    </row>
    <row r="9" spans="2:6" ht="51" x14ac:dyDescent="0.2">
      <c r="B9" s="3" t="s">
        <v>7</v>
      </c>
      <c r="C9" s="4">
        <v>1</v>
      </c>
      <c r="D9" s="4">
        <v>3</v>
      </c>
      <c r="E9" s="6">
        <f>'[1]ведомств26-27'!I8</f>
        <v>2464.21</v>
      </c>
      <c r="F9" s="6">
        <f>'[1]ведомств26-27'!K8</f>
        <v>2439.6400000000003</v>
      </c>
    </row>
    <row r="10" spans="2:6" ht="51" x14ac:dyDescent="0.2">
      <c r="B10" s="3" t="s">
        <v>8</v>
      </c>
      <c r="C10" s="4">
        <v>1</v>
      </c>
      <c r="D10" s="4">
        <v>4</v>
      </c>
      <c r="E10" s="6">
        <f>'[1]ведомств26-27'!I36+'[1]ведомств26-27'!I666+'[1]ведомств26-27'!I745+'[1]ведомств26-27'!I820+'[1]ведомств26-27'!I888+'[1]ведомств26-27'!I957+'[1]ведомств26-27'!I1023+'[1]ведомств26-27'!I1094+'[1]ведомств26-27'!I1161</f>
        <v>85953.59</v>
      </c>
      <c r="F10" s="6">
        <f>'[1]ведомств26-27'!K36+'[1]ведомств26-27'!K666+'[1]ведомств26-27'!K745+'[1]ведомств26-27'!K820+'[1]ведомств26-27'!K888+'[1]ведомств26-27'!K957+'[1]ведомств26-27'!K1023+'[1]ведомств26-27'!K1094+'[1]ведомств26-27'!K1161</f>
        <v>84680.030000000013</v>
      </c>
    </row>
    <row r="11" spans="2:6" x14ac:dyDescent="0.2">
      <c r="B11" s="3" t="s">
        <v>9</v>
      </c>
      <c r="C11" s="4">
        <v>1</v>
      </c>
      <c r="D11" s="4">
        <v>5</v>
      </c>
      <c r="E11" s="6">
        <f>'[1]ведомств26-27'!I77</f>
        <v>94.41</v>
      </c>
      <c r="F11" s="6">
        <f>'[1]ведомств26-27'!K77</f>
        <v>7.28</v>
      </c>
    </row>
    <row r="12" spans="2:6" ht="38.25" x14ac:dyDescent="0.2">
      <c r="B12" s="3" t="s">
        <v>10</v>
      </c>
      <c r="C12" s="4">
        <v>1</v>
      </c>
      <c r="D12" s="4">
        <v>6</v>
      </c>
      <c r="E12" s="6">
        <f>'[1]ведомств26-27'!I292+'[1]ведомств26-27'!I730</f>
        <v>15727.600000000002</v>
      </c>
      <c r="F12" s="6">
        <f>'[1]ведомств26-27'!K292+'[1]ведомств26-27'!K730</f>
        <v>15676.2</v>
      </c>
    </row>
    <row r="13" spans="2:6" x14ac:dyDescent="0.2">
      <c r="B13" s="3" t="s">
        <v>11</v>
      </c>
      <c r="C13" s="4">
        <v>1</v>
      </c>
      <c r="D13" s="4">
        <v>13</v>
      </c>
      <c r="E13" s="6">
        <f>'[1]ведомств26-27'!I21+'[1]ведомств26-27'!I83+'[1]ведомств26-27'!I271+'[1]ведомств26-27'!I306+'[1]ведомств26-27'!I485+'[1]ведомств26-27'!I679+'[1]ведомств26-27'!I758+'[1]ведомств26-27'!I833+'[1]ведомств26-27'!I901+'[1]ведомств26-27'!I970+'[1]ведомств26-27'!I1036+'[1]ведомств26-27'!I1107+'[1]ведомств26-27'!I1174</f>
        <v>80855.410000000033</v>
      </c>
      <c r="F13" s="6">
        <f>'[1]ведомств26-27'!K21+'[1]ведомств26-27'!K83+'[1]ведомств26-27'!K271+'[1]ведомств26-27'!K306+'[1]ведомств26-27'!K485+'[1]ведомств26-27'!K679+'[1]ведомств26-27'!K758+'[1]ведомств26-27'!K833+'[1]ведомств26-27'!K901+'[1]ведомств26-27'!K970+'[1]ведомств26-27'!K1036+'[1]ведомств26-27'!K1107+'[1]ведомств26-27'!K1174</f>
        <v>78739.670000000013</v>
      </c>
    </row>
    <row r="14" spans="2:6" x14ac:dyDescent="0.2">
      <c r="B14" s="3" t="s">
        <v>12</v>
      </c>
      <c r="C14" s="4">
        <v>2</v>
      </c>
      <c r="D14" s="4">
        <v>0</v>
      </c>
      <c r="E14" s="6">
        <f>E15</f>
        <v>1756.6299999999999</v>
      </c>
      <c r="F14" s="6">
        <f>F15</f>
        <v>1819.0600000000002</v>
      </c>
    </row>
    <row r="15" spans="2:6" x14ac:dyDescent="0.2">
      <c r="B15" s="3" t="s">
        <v>13</v>
      </c>
      <c r="C15" s="4">
        <v>2</v>
      </c>
      <c r="D15" s="4">
        <v>3</v>
      </c>
      <c r="E15" s="6">
        <f>'[1]ведомств26-27'!I692+'[1]ведомств26-27'!I773+'[1]ведомств26-27'!I846+'[1]ведомств26-27'!I914+'[1]ведомств26-27'!I983+'[1]ведомств26-27'!I1049+'[1]ведомств26-27'!I1119+'[1]ведомств26-27'!I1187</f>
        <v>1756.6299999999999</v>
      </c>
      <c r="F15" s="6">
        <f>'[1]ведомств26-27'!K692+'[1]ведомств26-27'!K773+'[1]ведомств26-27'!K846+'[1]ведомств26-27'!K914+'[1]ведомств26-27'!K983+'[1]ведомств26-27'!K1049+'[1]ведомств26-27'!K1119+'[1]ведомств26-27'!K1187</f>
        <v>1819.0600000000002</v>
      </c>
    </row>
    <row r="16" spans="2:6" ht="25.5" x14ac:dyDescent="0.2">
      <c r="B16" s="3" t="s">
        <v>14</v>
      </c>
      <c r="C16" s="4">
        <v>3</v>
      </c>
      <c r="D16" s="4">
        <v>0</v>
      </c>
      <c r="E16" s="6">
        <f>E17+E18</f>
        <v>10173.719999999999</v>
      </c>
      <c r="F16" s="6">
        <f>F17+F18</f>
        <v>9924.6299999999992</v>
      </c>
    </row>
    <row r="17" spans="2:6" ht="51" x14ac:dyDescent="0.2">
      <c r="B17" s="3" t="s">
        <v>15</v>
      </c>
      <c r="C17" s="4">
        <v>3</v>
      </c>
      <c r="D17" s="4">
        <v>10</v>
      </c>
      <c r="E17" s="6">
        <f>'[1]ведомств26-27'!I143+'[1]ведомств26-27'!I780</f>
        <v>9723.7199999999993</v>
      </c>
      <c r="F17" s="6">
        <f>'[1]ведомств26-27'!K143+'[1]ведомств26-27'!K780</f>
        <v>9574.6299999999992</v>
      </c>
    </row>
    <row r="18" spans="2:6" ht="38.25" x14ac:dyDescent="0.2">
      <c r="B18" s="3" t="s">
        <v>16</v>
      </c>
      <c r="C18" s="4">
        <v>3</v>
      </c>
      <c r="D18" s="4">
        <v>14</v>
      </c>
      <c r="E18" s="6">
        <f>'[1]ведомств26-27'!I178+'[1]ведомств26-27'!I921+'[1]ведомств26-27'!I1056</f>
        <v>450</v>
      </c>
      <c r="F18" s="6">
        <f>'[1]ведомств26-27'!K178+'[1]ведомств26-27'!K921+'[1]ведомств26-27'!K1056</f>
        <v>350</v>
      </c>
    </row>
    <row r="19" spans="2:6" x14ac:dyDescent="0.2">
      <c r="B19" s="3" t="s">
        <v>17</v>
      </c>
      <c r="C19" s="4">
        <v>4</v>
      </c>
      <c r="D19" s="4">
        <v>0</v>
      </c>
      <c r="E19" s="6">
        <f>E20+E21+E22</f>
        <v>18941.14</v>
      </c>
      <c r="F19" s="6">
        <f>F20+F21+F22</f>
        <v>19795.369999999995</v>
      </c>
    </row>
    <row r="20" spans="2:6" x14ac:dyDescent="0.2">
      <c r="B20" s="3" t="s">
        <v>18</v>
      </c>
      <c r="C20" s="4">
        <v>4</v>
      </c>
      <c r="D20" s="4">
        <v>5</v>
      </c>
      <c r="E20" s="6">
        <f>'[1]ведомств26-27'!I201</f>
        <v>157.63999999999999</v>
      </c>
      <c r="F20" s="6">
        <f>'[1]ведомств26-27'!K201</f>
        <v>157.63999999999999</v>
      </c>
    </row>
    <row r="21" spans="2:6" x14ac:dyDescent="0.2">
      <c r="B21" s="3" t="s">
        <v>19</v>
      </c>
      <c r="C21" s="4">
        <v>4</v>
      </c>
      <c r="D21" s="4">
        <v>9</v>
      </c>
      <c r="E21" s="6">
        <f>'[1]ведомств26-27'!I699+'[1]ведомств26-27'!I787+'[1]ведомств26-27'!I853+'[1]ведомств26-27'!I928+'[1]ведомств26-27'!I990+'[1]ведомств26-27'!I1063+'[1]ведомств26-27'!I1126+'[1]ведомств26-27'!I1194</f>
        <v>18738.5</v>
      </c>
      <c r="F21" s="6">
        <f>'[1]ведомств26-27'!K699+'[1]ведомств26-27'!K787+'[1]ведомств26-27'!K853+'[1]ведомств26-27'!K928+'[1]ведомств26-27'!K990+'[1]ведомств26-27'!K1063+'[1]ведомств26-27'!K1126+'[1]ведомств26-27'!K1194</f>
        <v>19592.729999999996</v>
      </c>
    </row>
    <row r="22" spans="2:6" ht="25.5" x14ac:dyDescent="0.2">
      <c r="B22" s="3" t="s">
        <v>20</v>
      </c>
      <c r="C22" s="4">
        <v>4</v>
      </c>
      <c r="D22" s="4">
        <v>12</v>
      </c>
      <c r="E22" s="6">
        <f>'[1]ведомств26-27'!I209</f>
        <v>45</v>
      </c>
      <c r="F22" s="6">
        <f>'[1]ведомств26-27'!K209</f>
        <v>45</v>
      </c>
    </row>
    <row r="23" spans="2:6" x14ac:dyDescent="0.2">
      <c r="B23" s="3" t="s">
        <v>21</v>
      </c>
      <c r="C23" s="4">
        <v>5</v>
      </c>
      <c r="D23" s="5"/>
      <c r="E23" s="6">
        <f>E24+E25</f>
        <v>8496.02</v>
      </c>
      <c r="F23" s="6">
        <f>F24+F25</f>
        <v>7007.8200000000006</v>
      </c>
    </row>
    <row r="24" spans="2:6" x14ac:dyDescent="0.2">
      <c r="B24" s="3" t="s">
        <v>22</v>
      </c>
      <c r="C24" s="4">
        <v>5</v>
      </c>
      <c r="D24" s="4">
        <v>3</v>
      </c>
      <c r="E24" s="6">
        <f>'[1]ведомств26-27'!I714+'[1]ведомств26-27'!I802+'[1]ведомств26-27'!I866+'[1]ведомств26-27'!I941+'[1]ведомств26-27'!I1005+'[1]ведомств26-27'!I1078+'[1]ведомств26-27'!I1139+'[1]ведомств26-27'!I1203</f>
        <v>8302.69</v>
      </c>
      <c r="F24" s="6">
        <f>'[1]ведомств26-27'!K714+'[1]ведомств26-27'!K802+'[1]ведомств26-27'!K866+'[1]ведомств26-27'!K941+'[1]ведомств26-27'!K1005+'[1]ведомств26-27'!K1078+'[1]ведомств26-27'!K1139+'[1]ведомств26-27'!K1203</f>
        <v>6814.4900000000007</v>
      </c>
    </row>
    <row r="25" spans="2:6" ht="25.5" x14ac:dyDescent="0.2">
      <c r="B25" s="3" t="s">
        <v>23</v>
      </c>
      <c r="C25" s="4">
        <v>5</v>
      </c>
      <c r="D25" s="4">
        <v>5</v>
      </c>
      <c r="E25" s="6">
        <f>'[1]ведомств26-27'!I219</f>
        <v>193.33</v>
      </c>
      <c r="F25" s="6">
        <f>'[1]ведомств26-27'!K219</f>
        <v>193.33</v>
      </c>
    </row>
    <row r="26" spans="2:6" x14ac:dyDescent="0.2">
      <c r="B26" s="3" t="s">
        <v>24</v>
      </c>
      <c r="C26" s="4">
        <v>7</v>
      </c>
      <c r="D26" s="5"/>
      <c r="E26" s="6">
        <f>E27+E28+E29+E31+E32+E30</f>
        <v>597972.94000000006</v>
      </c>
      <c r="F26" s="6">
        <f>F27+F28+F29+F31+F32+F30</f>
        <v>507587.5400000001</v>
      </c>
    </row>
    <row r="27" spans="2:6" x14ac:dyDescent="0.2">
      <c r="B27" s="3" t="s">
        <v>25</v>
      </c>
      <c r="C27" s="4">
        <v>7</v>
      </c>
      <c r="D27" s="4">
        <v>1</v>
      </c>
      <c r="E27" s="6">
        <f>'[1]ведомств26-27'!I322</f>
        <v>179276.88000000003</v>
      </c>
      <c r="F27" s="6">
        <f>'[1]ведомств26-27'!K322</f>
        <v>176621.22000000003</v>
      </c>
    </row>
    <row r="28" spans="2:6" x14ac:dyDescent="0.2">
      <c r="B28" s="3" t="s">
        <v>26</v>
      </c>
      <c r="C28" s="4">
        <v>7</v>
      </c>
      <c r="D28" s="4">
        <v>2</v>
      </c>
      <c r="E28" s="6">
        <f>'[1]ведомств26-27'!I351</f>
        <v>339638.93</v>
      </c>
      <c r="F28" s="6">
        <f>'[1]ведомств26-27'!K351</f>
        <v>252675.98</v>
      </c>
    </row>
    <row r="29" spans="2:6" x14ac:dyDescent="0.2">
      <c r="B29" s="3" t="s">
        <v>27</v>
      </c>
      <c r="C29" s="4">
        <v>7</v>
      </c>
      <c r="D29" s="4">
        <v>3</v>
      </c>
      <c r="E29" s="6">
        <f>'[1]ведомств26-27'!I226+'[1]ведомств26-27'!I401+'[1]ведомств26-27'!I496</f>
        <v>51576.87</v>
      </c>
      <c r="F29" s="6">
        <f>'[1]ведомств26-27'!K226+'[1]ведомств26-27'!K401+'[1]ведомств26-27'!K496</f>
        <v>51010.080000000002</v>
      </c>
    </row>
    <row r="30" spans="2:6" ht="25.5" x14ac:dyDescent="0.2">
      <c r="B30" s="7" t="s">
        <v>28</v>
      </c>
      <c r="C30" s="4">
        <v>7</v>
      </c>
      <c r="D30" s="4">
        <v>5</v>
      </c>
      <c r="E30" s="6">
        <f>'[1]ведомств26-27'!I232</f>
        <v>60</v>
      </c>
      <c r="F30" s="6">
        <f>'[1]ведомств26-27'!K232</f>
        <v>60</v>
      </c>
    </row>
    <row r="31" spans="2:6" x14ac:dyDescent="0.2">
      <c r="B31" s="3" t="s">
        <v>29</v>
      </c>
      <c r="C31" s="4">
        <v>7</v>
      </c>
      <c r="D31" s="4">
        <v>7</v>
      </c>
      <c r="E31" s="6">
        <f>'[1]ведомств26-27'!I238</f>
        <v>1399.14</v>
      </c>
      <c r="F31" s="6">
        <f>'[1]ведомств26-27'!K238</f>
        <v>1399.14</v>
      </c>
    </row>
    <row r="32" spans="2:6" x14ac:dyDescent="0.2">
      <c r="B32" s="3" t="s">
        <v>30</v>
      </c>
      <c r="C32" s="4">
        <v>7</v>
      </c>
      <c r="D32" s="4">
        <v>9</v>
      </c>
      <c r="E32" s="6">
        <f>'[1]ведомств26-27'!I426</f>
        <v>26021.120000000003</v>
      </c>
      <c r="F32" s="6">
        <f>'[1]ведомств26-27'!K426</f>
        <v>25821.120000000003</v>
      </c>
    </row>
    <row r="33" spans="2:6" x14ac:dyDescent="0.2">
      <c r="B33" s="3" t="s">
        <v>31</v>
      </c>
      <c r="C33" s="4">
        <v>8</v>
      </c>
      <c r="D33" s="5"/>
      <c r="E33" s="6">
        <f>E34+E35</f>
        <v>105065.16</v>
      </c>
      <c r="F33" s="6">
        <f>F34+F35</f>
        <v>102564.24299999999</v>
      </c>
    </row>
    <row r="34" spans="2:6" x14ac:dyDescent="0.2">
      <c r="B34" s="3" t="s">
        <v>32</v>
      </c>
      <c r="C34" s="4">
        <v>8</v>
      </c>
      <c r="D34" s="4">
        <v>1</v>
      </c>
      <c r="E34" s="6">
        <f>'[1]ведомств26-27'!I511</f>
        <v>87985.07</v>
      </c>
      <c r="F34" s="6">
        <f>'[1]ведомств26-27'!K511</f>
        <v>85584.152999999991</v>
      </c>
    </row>
    <row r="35" spans="2:6" ht="25.5" x14ac:dyDescent="0.2">
      <c r="B35" s="3" t="s">
        <v>33</v>
      </c>
      <c r="C35" s="4">
        <v>8</v>
      </c>
      <c r="D35" s="4">
        <v>4</v>
      </c>
      <c r="E35" s="6">
        <f>'[1]ведомств26-27'!I571</f>
        <v>17080.09</v>
      </c>
      <c r="F35" s="6">
        <f>'[1]ведомств26-27'!K571</f>
        <v>16980.09</v>
      </c>
    </row>
    <row r="36" spans="2:6" x14ac:dyDescent="0.2">
      <c r="B36" s="3" t="s">
        <v>34</v>
      </c>
      <c r="C36" s="4">
        <v>10</v>
      </c>
      <c r="D36" s="5"/>
      <c r="E36" s="6">
        <f>E37+E38+E39</f>
        <v>136572.45000000001</v>
      </c>
      <c r="F36" s="6">
        <f>F37+F38+F39</f>
        <v>138429.53</v>
      </c>
    </row>
    <row r="37" spans="2:6" x14ac:dyDescent="0.2">
      <c r="B37" s="3" t="s">
        <v>35</v>
      </c>
      <c r="C37" s="4">
        <v>10</v>
      </c>
      <c r="D37" s="4">
        <v>3</v>
      </c>
      <c r="E37" s="6">
        <f>'[1]ведомств26-27'!I590</f>
        <v>67818.739999999991</v>
      </c>
      <c r="F37" s="6">
        <f>'[1]ведомств26-27'!K590</f>
        <v>66234.05</v>
      </c>
    </row>
    <row r="38" spans="2:6" x14ac:dyDescent="0.2">
      <c r="B38" s="3" t="s">
        <v>36</v>
      </c>
      <c r="C38" s="4">
        <v>10</v>
      </c>
      <c r="D38" s="4">
        <v>4</v>
      </c>
      <c r="E38" s="6">
        <f>'[1]ведомств26-27'!I249+'[1]ведомств26-27'!I470+'[1]ведомств26-27'!I640</f>
        <v>53780.04</v>
      </c>
      <c r="F38" s="6">
        <f>'[1]ведомств26-27'!K249+'[1]ведомств26-27'!K470+'[1]ведомств26-27'!K640</f>
        <v>57221.81</v>
      </c>
    </row>
    <row r="39" spans="2:6" ht="25.5" x14ac:dyDescent="0.2">
      <c r="B39" s="3" t="s">
        <v>37</v>
      </c>
      <c r="C39" s="4">
        <v>10</v>
      </c>
      <c r="D39" s="4">
        <v>6</v>
      </c>
      <c r="E39" s="6">
        <f>'[1]ведомств26-27'!I656</f>
        <v>14973.670000000002</v>
      </c>
      <c r="F39" s="6">
        <f>'[1]ведомств26-27'!K656</f>
        <v>14973.670000000002</v>
      </c>
    </row>
    <row r="40" spans="2:6" x14ac:dyDescent="0.2">
      <c r="B40" s="3" t="s">
        <v>38</v>
      </c>
      <c r="C40" s="4">
        <v>11</v>
      </c>
      <c r="D40" s="5"/>
      <c r="E40" s="6">
        <f>E41+E42</f>
        <v>12504.15</v>
      </c>
      <c r="F40" s="6">
        <f>F41+F42</f>
        <v>11854.15</v>
      </c>
    </row>
    <row r="41" spans="2:6" x14ac:dyDescent="0.2">
      <c r="B41" s="3" t="s">
        <v>39</v>
      </c>
      <c r="C41" s="4">
        <v>11</v>
      </c>
      <c r="D41" s="4">
        <v>2</v>
      </c>
      <c r="E41" s="6">
        <f>'[1]ведомств26-27'!I256</f>
        <v>648.89</v>
      </c>
      <c r="F41" s="6">
        <f>'[1]ведомств26-27'!K256</f>
        <v>498.89</v>
      </c>
    </row>
    <row r="42" spans="2:6" x14ac:dyDescent="0.2">
      <c r="B42" s="3" t="s">
        <v>40</v>
      </c>
      <c r="C42" s="4">
        <v>11</v>
      </c>
      <c r="D42" s="4">
        <v>3</v>
      </c>
      <c r="E42" s="6">
        <f>'[1]ведомств26-27'!I263</f>
        <v>11855.26</v>
      </c>
      <c r="F42" s="6">
        <f>'[1]ведомств26-27'!K263</f>
        <v>11355.26</v>
      </c>
    </row>
    <row r="43" spans="2:6" x14ac:dyDescent="0.2">
      <c r="B43" s="8" t="s">
        <v>41</v>
      </c>
      <c r="C43" s="9"/>
      <c r="D43" s="9"/>
      <c r="E43" s="10">
        <f>E40+E36+E33+E26+E23+E19+E16+E14+E7</f>
        <v>1079221.3030000001</v>
      </c>
      <c r="F43" s="10">
        <f>F40+F36+F33+F26+F23+F19+F16+F14+F7</f>
        <v>983169.03600000008</v>
      </c>
    </row>
    <row r="44" spans="2:6" x14ac:dyDescent="0.2">
      <c r="B44" s="11" t="s">
        <v>42</v>
      </c>
      <c r="C44" s="12"/>
      <c r="D44" s="12"/>
      <c r="E44" s="13">
        <f>'[1]ведомств26-27'!I1220</f>
        <v>15135.62</v>
      </c>
      <c r="F44" s="13">
        <f>'[1]ведомств26-27'!K1220</f>
        <v>30398.639999999999</v>
      </c>
    </row>
    <row r="45" spans="2:6" x14ac:dyDescent="0.2">
      <c r="B45" s="14" t="s">
        <v>43</v>
      </c>
      <c r="C45" s="12"/>
      <c r="D45" s="12"/>
      <c r="E45" s="15">
        <f t="shared" ref="E45:F45" si="0">E44+E43</f>
        <v>1094356.9230000002</v>
      </c>
      <c r="F45" s="15">
        <f t="shared" si="0"/>
        <v>1013567.6760000001</v>
      </c>
    </row>
    <row r="48" spans="2:6" x14ac:dyDescent="0.2">
      <c r="E48" s="16">
        <f>'[1]ведомств26-27'!I1225</f>
        <v>1094356.92</v>
      </c>
      <c r="F48" s="16">
        <f>'[1]ведомств26-27'!K1225</f>
        <v>1013567.68</v>
      </c>
    </row>
    <row r="49" spans="5:6" x14ac:dyDescent="0.2">
      <c r="E49" s="16"/>
    </row>
    <row r="50" spans="5:6" x14ac:dyDescent="0.2">
      <c r="E50" s="16">
        <f t="shared" ref="E50:F50" si="1">E48-E45</f>
        <v>-3.0000002589076757E-3</v>
      </c>
      <c r="F50" s="16">
        <f t="shared" si="1"/>
        <v>3.9999999571591616E-3</v>
      </c>
    </row>
  </sheetData>
  <mergeCells count="1">
    <mergeCell ref="B2:F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2024-10-30T11:56:30Z</dcterms:created>
  <dcterms:modified xsi:type="dcterms:W3CDTF">2024-10-31T05:19:20Z</dcterms:modified>
</cp:coreProperties>
</file>