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21075" windowHeight="10545"/>
  </bookViews>
  <sheets>
    <sheet name="млн.руб." sheetId="2" r:id="rId1"/>
  </sheets>
  <definedNames>
    <definedName name="_xlnm.Print_Area" localSheetId="0">млн.руб.!$A$1:$L$17</definedName>
  </definedNames>
  <calcPr calcId="144525"/>
</workbook>
</file>

<file path=xl/calcChain.xml><?xml version="1.0" encoding="utf-8"?>
<calcChain xmlns="http://schemas.openxmlformats.org/spreadsheetml/2006/main">
  <c r="J9" i="2" l="1"/>
  <c r="G9" i="2"/>
  <c r="D9" i="2"/>
  <c r="C9" i="2" l="1"/>
  <c r="B9" i="2"/>
  <c r="K15" i="2"/>
  <c r="L15" i="2"/>
  <c r="H15" i="2"/>
  <c r="I15" i="2"/>
  <c r="E15" i="2" l="1"/>
  <c r="F15" i="2"/>
  <c r="L11" i="2"/>
  <c r="L12" i="2"/>
  <c r="L13" i="2"/>
  <c r="L14" i="2"/>
  <c r="K11" i="2"/>
  <c r="K12" i="2"/>
  <c r="K13" i="2"/>
  <c r="K14" i="2"/>
  <c r="I11" i="2"/>
  <c r="I12" i="2"/>
  <c r="I13" i="2"/>
  <c r="I14" i="2"/>
  <c r="H11" i="2"/>
  <c r="H12" i="2"/>
  <c r="H13" i="2"/>
  <c r="H14" i="2"/>
  <c r="F11" i="2"/>
  <c r="F12" i="2"/>
  <c r="F13" i="2"/>
  <c r="F14" i="2"/>
  <c r="E11" i="2"/>
  <c r="E12" i="2"/>
  <c r="E13" i="2"/>
  <c r="E14" i="2"/>
  <c r="B6" i="2" l="1"/>
  <c r="B17" i="2" s="1"/>
  <c r="C6" i="2"/>
  <c r="C17" i="2" l="1"/>
  <c r="E8" i="2"/>
  <c r="F8" i="2"/>
  <c r="H8" i="2"/>
  <c r="I8" i="2"/>
  <c r="K8" i="2"/>
  <c r="L8" i="2"/>
  <c r="E9" i="2"/>
  <c r="F9" i="2"/>
  <c r="H9" i="2"/>
  <c r="I9" i="2"/>
  <c r="K9" i="2"/>
  <c r="L9" i="2"/>
  <c r="D6" i="2"/>
  <c r="D17" i="2" s="1"/>
  <c r="G6" i="2"/>
  <c r="J6" i="2"/>
  <c r="J16" i="2" l="1"/>
  <c r="J17" i="2"/>
  <c r="G16" i="2"/>
  <c r="G17" i="2" s="1"/>
  <c r="F16" i="2"/>
  <c r="E16" i="2"/>
  <c r="I16" i="2" l="1"/>
  <c r="K16" i="2"/>
  <c r="H16" i="2"/>
  <c r="L16" i="2"/>
  <c r="I6" i="2"/>
  <c r="K6" i="2"/>
  <c r="H6" i="2"/>
  <c r="F6" i="2"/>
  <c r="L6" i="2"/>
  <c r="E6" i="2"/>
  <c r="E17" i="2" s="1"/>
  <c r="H17" i="2" l="1"/>
  <c r="K17" i="2"/>
</calcChain>
</file>

<file path=xl/sharedStrings.xml><?xml version="1.0" encoding="utf-8"?>
<sst xmlns="http://schemas.openxmlformats.org/spreadsheetml/2006/main" count="33" uniqueCount="25">
  <si>
    <t>Наименование показателя</t>
  </si>
  <si>
    <t>Отклонение</t>
  </si>
  <si>
    <t>(+/-)</t>
  </si>
  <si>
    <t>%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</si>
  <si>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</si>
  <si>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</si>
  <si>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</si>
  <si>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</si>
  <si>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</si>
  <si>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(-)/ ПРОФИЦИТ (+)</t>
  </si>
  <si>
    <t>-</t>
  </si>
  <si>
    <t>Прогноз на 2024 год</t>
  </si>
  <si>
    <t>Факт за 2022 год</t>
  </si>
  <si>
    <t>Оценка на 2023 год</t>
  </si>
  <si>
    <t>Прогноз на 2025 год</t>
  </si>
  <si>
    <t>Прогноз на 2026 год </t>
  </si>
  <si>
    <t>Прогноз основных характеристик бюджета Новоселицкого муниципального округа Ставропольского края на 2024 год и плановый период 2025 и 2026 годов в сравнении с ожидаемым исполнением за 2023 год и отчетом за 2022 год</t>
  </si>
  <si>
    <t>тыс рублей</t>
  </si>
  <si>
    <t xml:space="preserve">Бюджет Новоселицкого муниципального округа Ставропольского края </t>
  </si>
  <si>
    <t>из них:</t>
  </si>
  <si>
    <t>дотации</t>
  </si>
  <si>
    <t>субсидии</t>
  </si>
  <si>
    <t>субвенции</t>
  </si>
  <si>
    <t>иные МБТ</t>
  </si>
  <si>
    <t>прочие безвозмездные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</si>
</sst>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theme="1"/>
      <name val="Arial Cyr"/>
      <charset val="204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Normal="100" workbookViewId="0">
      <selection activeCell="N11" sqref="N11"/>
    </sheetView>
  </sheetViews>
  <sheetFormatPr defaultRowHeight="12.75" x14ac:dyDescent="0.2"/>
  <cols>
    <col min="1" max="1" width="22.85546875" customWidth="1"/>
    <col min="2" max="2" width="16.7109375" customWidth="1"/>
    <col min="3" max="3" width="16.28515625" customWidth="1"/>
    <col min="4" max="4" width="14.85546875" customWidth="1"/>
    <col min="5" max="5" width="13.5703125" bestFit="1" customWidth="1"/>
    <col min="6" max="6" width="8.140625" customWidth="1"/>
    <col min="7" max="7" width="14.85546875" customWidth="1"/>
    <col min="8" max="8" width="11.85546875" customWidth="1"/>
    <col min="9" max="9" width="8.28515625" bestFit="1" customWidth="1"/>
    <col min="10" max="10" width="15.140625" customWidth="1"/>
    <col min="11" max="11" width="13.28515625" customWidth="1"/>
    <col min="12" max="12" width="10.28515625" customWidth="1"/>
  </cols>
  <sheetData>
    <row r="1" spans="1:14" ht="42" customHeight="1" x14ac:dyDescent="0.2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17</v>
      </c>
      <c r="L2" s="2"/>
    </row>
    <row r="3" spans="1:14" ht="12.75" customHeight="1" x14ac:dyDescent="0.2">
      <c r="A3" s="15" t="s">
        <v>0</v>
      </c>
      <c r="B3" s="17" t="s">
        <v>18</v>
      </c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4" ht="30.75" customHeight="1" x14ac:dyDescent="0.2">
      <c r="A4" s="20"/>
      <c r="B4" s="15" t="s">
        <v>12</v>
      </c>
      <c r="C4" s="15" t="s">
        <v>13</v>
      </c>
      <c r="D4" s="15" t="s">
        <v>11</v>
      </c>
      <c r="E4" s="13" t="s">
        <v>1</v>
      </c>
      <c r="F4" s="14"/>
      <c r="G4" s="15" t="s">
        <v>14</v>
      </c>
      <c r="H4" s="13" t="s">
        <v>1</v>
      </c>
      <c r="I4" s="14"/>
      <c r="J4" s="15" t="s">
        <v>15</v>
      </c>
      <c r="K4" s="13" t="s">
        <v>1</v>
      </c>
      <c r="L4" s="14"/>
    </row>
    <row r="5" spans="1:14" ht="42" customHeight="1" x14ac:dyDescent="0.2">
      <c r="A5" s="16"/>
      <c r="B5" s="16"/>
      <c r="C5" s="16"/>
      <c r="D5" s="16"/>
      <c r="E5" s="4" t="s">
        <v>2</v>
      </c>
      <c r="F5" s="4" t="s">
        <v>3</v>
      </c>
      <c r="G5" s="16"/>
      <c r="H5" s="4" t="s">
        <v>2</v>
      </c>
      <c r="I5" s="4" t="s">
        <v>3</v>
      </c>
      <c r="J5" s="16"/>
      <c r="K5" s="4" t="s">
        <v>2</v>
      </c>
      <c r="L5" s="4" t="s">
        <v>3</v>
      </c>
    </row>
    <row r="6" spans="1:14" ht="15" x14ac:dyDescent="0.2">
      <c r="A6" s="5" t="s">
        <v>4</v>
      </c>
      <c r="B6" s="6">
        <f>SUM(B8:B9)</f>
        <v>1267930.1500000001</v>
      </c>
      <c r="C6" s="6">
        <f>SUM(C8:C9)</f>
        <v>1500581.19</v>
      </c>
      <c r="D6" s="6">
        <f>SUM(D8:D9)</f>
        <v>1043796.02</v>
      </c>
      <c r="E6" s="6">
        <f>D6-C6</f>
        <v>-456785.16999999993</v>
      </c>
      <c r="F6" s="6">
        <f>D6/C6*100</f>
        <v>69.559449828902629</v>
      </c>
      <c r="G6" s="6">
        <f>SUM(G8:G9)</f>
        <v>970786.96000000008</v>
      </c>
      <c r="H6" s="6">
        <f>G6-D6</f>
        <v>-73009.059999999939</v>
      </c>
      <c r="I6" s="6">
        <f>G6/D6*100</f>
        <v>93.005428397782168</v>
      </c>
      <c r="J6" s="6">
        <f>SUM(J8:J9)</f>
        <v>964964.3600000001</v>
      </c>
      <c r="K6" s="6">
        <f>J6-G6</f>
        <v>-5822.5999999999767</v>
      </c>
      <c r="L6" s="6">
        <f>J6/G6*100</f>
        <v>99.400218560826161</v>
      </c>
    </row>
    <row r="7" spans="1:14" ht="15" x14ac:dyDescent="0.2">
      <c r="A7" s="5" t="s">
        <v>5</v>
      </c>
      <c r="B7" s="7"/>
      <c r="C7" s="7"/>
      <c r="D7" s="7"/>
      <c r="E7" s="6"/>
      <c r="F7" s="6"/>
      <c r="G7" s="7"/>
      <c r="H7" s="6"/>
      <c r="I7" s="6"/>
      <c r="J7" s="7"/>
      <c r="K7" s="6"/>
      <c r="L7" s="6"/>
      <c r="N7" s="1"/>
    </row>
    <row r="8" spans="1:14" ht="45" x14ac:dyDescent="0.2">
      <c r="A8" s="5" t="s">
        <v>6</v>
      </c>
      <c r="B8" s="6">
        <v>261226.23</v>
      </c>
      <c r="C8" s="6">
        <v>248100.69</v>
      </c>
      <c r="D8" s="6">
        <v>273865.78000000003</v>
      </c>
      <c r="E8" s="6">
        <f t="shared" ref="E8:E16" si="0">D8-C8</f>
        <v>25765.090000000026</v>
      </c>
      <c r="F8" s="6">
        <f t="shared" ref="F8:F16" si="1">D8/C8*100</f>
        <v>110.38493282707115</v>
      </c>
      <c r="G8" s="6">
        <v>280058.59999999998</v>
      </c>
      <c r="H8" s="6">
        <f t="shared" ref="H8:H16" si="2">G8-D8</f>
        <v>6192.8199999999488</v>
      </c>
      <c r="I8" s="6">
        <f t="shared" ref="I8:I16" si="3">G8/D8*100</f>
        <v>102.2612609724369</v>
      </c>
      <c r="J8" s="6">
        <v>285008.56</v>
      </c>
      <c r="K8" s="6">
        <f t="shared" ref="K8:K16" si="4">J8-G8</f>
        <v>4949.960000000021</v>
      </c>
      <c r="L8" s="6">
        <f t="shared" ref="L8:L16" si="5">J8/G8*100</f>
        <v>101.76747295030397</v>
      </c>
    </row>
    <row r="9" spans="1:14" ht="30" x14ac:dyDescent="0.2">
      <c r="A9" s="5" t="s">
        <v>7</v>
      </c>
      <c r="B9" s="6">
        <f>B11+B12+B13+B14+B15</f>
        <v>1006703.92</v>
      </c>
      <c r="C9" s="6">
        <f>C11+C12+C13+C14+C15</f>
        <v>1252480.5</v>
      </c>
      <c r="D9" s="6">
        <f>D11+D12+D13+D14+D15</f>
        <v>769930.23999999999</v>
      </c>
      <c r="E9" s="6">
        <f t="shared" si="0"/>
        <v>-482550.26</v>
      </c>
      <c r="F9" s="6">
        <f t="shared" si="1"/>
        <v>61.472433303352823</v>
      </c>
      <c r="G9" s="6">
        <f>G11+G12+G13+G14+G15</f>
        <v>690728.3600000001</v>
      </c>
      <c r="H9" s="6">
        <f t="shared" si="2"/>
        <v>-79201.879999999888</v>
      </c>
      <c r="I9" s="6">
        <f t="shared" si="3"/>
        <v>89.713109592889879</v>
      </c>
      <c r="J9" s="6">
        <f>J11+J12+J13+J14+J15</f>
        <v>679955.8</v>
      </c>
      <c r="K9" s="6">
        <f t="shared" si="4"/>
        <v>-10772.560000000056</v>
      </c>
      <c r="L9" s="6">
        <f t="shared" si="5"/>
        <v>98.440405718971775</v>
      </c>
    </row>
    <row r="10" spans="1:14" s="11" customFormat="1" ht="15" x14ac:dyDescent="0.2">
      <c r="A10" s="7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15" x14ac:dyDescent="0.2">
      <c r="A11" s="10" t="s">
        <v>20</v>
      </c>
      <c r="B11" s="6">
        <v>225421.59</v>
      </c>
      <c r="C11" s="6">
        <v>280321</v>
      </c>
      <c r="D11" s="6">
        <v>301989</v>
      </c>
      <c r="E11" s="6">
        <f t="shared" si="0"/>
        <v>21668</v>
      </c>
      <c r="F11" s="6">
        <f t="shared" si="1"/>
        <v>107.72970986832952</v>
      </c>
      <c r="G11" s="6">
        <v>290129</v>
      </c>
      <c r="H11" s="6">
        <f t="shared" si="2"/>
        <v>-11860</v>
      </c>
      <c r="I11" s="6">
        <f t="shared" si="3"/>
        <v>96.07270463493704</v>
      </c>
      <c r="J11" s="6">
        <v>283885</v>
      </c>
      <c r="K11" s="6">
        <f t="shared" si="4"/>
        <v>-6244</v>
      </c>
      <c r="L11" s="6">
        <f t="shared" si="5"/>
        <v>97.847853885685339</v>
      </c>
    </row>
    <row r="12" spans="1:14" ht="15" x14ac:dyDescent="0.2">
      <c r="A12" s="10" t="s">
        <v>21</v>
      </c>
      <c r="B12" s="6">
        <v>219848.95999999999</v>
      </c>
      <c r="C12" s="6">
        <v>493566.23</v>
      </c>
      <c r="D12" s="6">
        <v>80883.45</v>
      </c>
      <c r="E12" s="6">
        <f t="shared" si="0"/>
        <v>-412682.77999999997</v>
      </c>
      <c r="F12" s="6">
        <f t="shared" si="1"/>
        <v>16.38755755230661</v>
      </c>
      <c r="G12" s="6">
        <v>30854.799999999999</v>
      </c>
      <c r="H12" s="6">
        <f t="shared" si="2"/>
        <v>-50028.649999999994</v>
      </c>
      <c r="I12" s="6">
        <f t="shared" si="3"/>
        <v>38.147235312044678</v>
      </c>
      <c r="J12" s="6">
        <v>30854.799999999999</v>
      </c>
      <c r="K12" s="6">
        <f t="shared" si="4"/>
        <v>0</v>
      </c>
      <c r="L12" s="6">
        <f t="shared" si="5"/>
        <v>100</v>
      </c>
    </row>
    <row r="13" spans="1:14" ht="15" x14ac:dyDescent="0.2">
      <c r="A13" s="10" t="s">
        <v>22</v>
      </c>
      <c r="B13" s="6">
        <v>548880.99</v>
      </c>
      <c r="C13" s="6">
        <v>461647.37</v>
      </c>
      <c r="D13" s="6">
        <v>385888.76</v>
      </c>
      <c r="E13" s="6">
        <f t="shared" si="0"/>
        <v>-75758.609999999986</v>
      </c>
      <c r="F13" s="6">
        <f t="shared" si="1"/>
        <v>83.589506856716199</v>
      </c>
      <c r="G13" s="6">
        <v>368575.53</v>
      </c>
      <c r="H13" s="6">
        <f t="shared" si="2"/>
        <v>-17313.229999999981</v>
      </c>
      <c r="I13" s="6">
        <f t="shared" si="3"/>
        <v>95.51341428032265</v>
      </c>
      <c r="J13" s="6">
        <v>364046.97</v>
      </c>
      <c r="K13" s="6">
        <f t="shared" si="4"/>
        <v>-4528.5600000000559</v>
      </c>
      <c r="L13" s="6">
        <f t="shared" si="5"/>
        <v>98.771334602706801</v>
      </c>
    </row>
    <row r="14" spans="1:14" ht="15" x14ac:dyDescent="0.2">
      <c r="A14" s="10" t="s">
        <v>23</v>
      </c>
      <c r="B14" s="6">
        <v>26357.14</v>
      </c>
      <c r="C14" s="6">
        <v>18435.77</v>
      </c>
      <c r="D14" s="6">
        <v>1139.03</v>
      </c>
      <c r="E14" s="6">
        <f t="shared" si="0"/>
        <v>-17296.740000000002</v>
      </c>
      <c r="F14" s="6">
        <f t="shared" si="1"/>
        <v>6.1783695500649012</v>
      </c>
      <c r="G14" s="6">
        <v>1139.03</v>
      </c>
      <c r="H14" s="6">
        <f t="shared" si="2"/>
        <v>0</v>
      </c>
      <c r="I14" s="6">
        <f t="shared" si="3"/>
        <v>100</v>
      </c>
      <c r="J14" s="6">
        <v>1139.03</v>
      </c>
      <c r="K14" s="6">
        <f t="shared" si="4"/>
        <v>0</v>
      </c>
      <c r="L14" s="6">
        <f t="shared" si="5"/>
        <v>100</v>
      </c>
    </row>
    <row r="15" spans="1:14" ht="30" x14ac:dyDescent="0.2">
      <c r="A15" s="10" t="s">
        <v>24</v>
      </c>
      <c r="B15" s="6">
        <v>-13804.76</v>
      </c>
      <c r="C15" s="6">
        <v>-1489.87</v>
      </c>
      <c r="D15" s="6">
        <v>30</v>
      </c>
      <c r="E15" s="6">
        <f t="shared" si="0"/>
        <v>1519.87</v>
      </c>
      <c r="F15" s="6">
        <f t="shared" si="1"/>
        <v>-2.0135985018827145</v>
      </c>
      <c r="G15" s="6">
        <v>30</v>
      </c>
      <c r="H15" s="6">
        <f t="shared" si="2"/>
        <v>0</v>
      </c>
      <c r="I15" s="6">
        <f t="shared" si="3"/>
        <v>100</v>
      </c>
      <c r="J15" s="6">
        <v>30</v>
      </c>
      <c r="K15" s="6">
        <f t="shared" si="4"/>
        <v>0</v>
      </c>
      <c r="L15" s="6">
        <f t="shared" si="5"/>
        <v>100</v>
      </c>
    </row>
    <row r="16" spans="1:14" ht="15" x14ac:dyDescent="0.2">
      <c r="A16" s="5" t="s">
        <v>8</v>
      </c>
      <c r="B16" s="6">
        <v>1251488.55</v>
      </c>
      <c r="C16" s="6">
        <v>1558010.33</v>
      </c>
      <c r="D16" s="6">
        <v>1043796.02</v>
      </c>
      <c r="E16" s="6">
        <f t="shared" si="0"/>
        <v>-514214.31000000006</v>
      </c>
      <c r="F16" s="6">
        <f t="shared" si="1"/>
        <v>66.99544925353608</v>
      </c>
      <c r="G16" s="6">
        <f>G6</f>
        <v>970786.96000000008</v>
      </c>
      <c r="H16" s="6">
        <f t="shared" si="2"/>
        <v>-73009.059999999939</v>
      </c>
      <c r="I16" s="6">
        <f t="shared" si="3"/>
        <v>93.005428397782168</v>
      </c>
      <c r="J16" s="6">
        <f>J6</f>
        <v>964964.3600000001</v>
      </c>
      <c r="K16" s="6">
        <f t="shared" si="4"/>
        <v>-5822.5999999999767</v>
      </c>
      <c r="L16" s="6">
        <f t="shared" si="5"/>
        <v>99.400218560826161</v>
      </c>
    </row>
    <row r="17" spans="1:15" ht="30" x14ac:dyDescent="0.2">
      <c r="A17" s="8" t="s">
        <v>9</v>
      </c>
      <c r="B17" s="9">
        <f>B6-B16</f>
        <v>16441.600000000093</v>
      </c>
      <c r="C17" s="9">
        <f>C6-C16</f>
        <v>-57429.14000000013</v>
      </c>
      <c r="D17" s="9">
        <f>D6-D16</f>
        <v>0</v>
      </c>
      <c r="E17" s="9">
        <f>E6-E16</f>
        <v>57429.14000000013</v>
      </c>
      <c r="F17" s="9" t="s">
        <v>10</v>
      </c>
      <c r="G17" s="9">
        <f>G6-G16</f>
        <v>0</v>
      </c>
      <c r="H17" s="9">
        <f>H6-H16</f>
        <v>0</v>
      </c>
      <c r="I17" s="9" t="s">
        <v>10</v>
      </c>
      <c r="J17" s="9">
        <f>J6-J16</f>
        <v>0</v>
      </c>
      <c r="K17" s="9">
        <f>K6-K16</f>
        <v>0</v>
      </c>
      <c r="L17" s="9" t="s">
        <v>10</v>
      </c>
      <c r="O17" s="1"/>
    </row>
    <row r="18" spans="1:15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5" x14ac:dyDescent="0.2">
      <c r="C19" s="1"/>
    </row>
    <row r="21" spans="1:15" x14ac:dyDescent="0.2">
      <c r="D21" s="1"/>
    </row>
    <row r="22" spans="1:15" x14ac:dyDescent="0.2">
      <c r="C22" s="1"/>
    </row>
  </sheetData>
  <mergeCells count="11">
    <mergeCell ref="A1:L1"/>
    <mergeCell ref="K4:L4"/>
    <mergeCell ref="H4:I4"/>
    <mergeCell ref="C4:C5"/>
    <mergeCell ref="B3:L3"/>
    <mergeCell ref="D4:D5"/>
    <mergeCell ref="E4:F4"/>
    <mergeCell ref="J4:J5"/>
    <mergeCell ref="B4:B5"/>
    <mergeCell ref="A3:A5"/>
    <mergeCell ref="G4:G5"/>
  </mergeCells>
  <phoneticPr fontId="0" type="noConversion"/>
  <pageMargins left="0.74803149606299213" right="0.74803149606299213" top="0.98425196850393704" bottom="0.78740157480314965" header="0.51181102362204722" footer="0.51181102362204722"/>
  <pageSetup paperSize="9" scale="7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млн.руб.</vt:lpstr>
      <vt:lpstr>млн.руб.!Область_печати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planirovanie_dohod</cp:lastModifiedBy>
  <cp:lastPrinted>2024-01-11T07:39:40Z</cp:lastPrinted>
  <dcterms:created xsi:type="dcterms:W3CDTF">2017-03-07T12:13:58Z</dcterms:created>
  <dcterms:modified xsi:type="dcterms:W3CDTF">2024-01-11T10:10:16Z</dcterms:modified>
</cp:coreProperties>
</file>